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210" tabRatio="777" activeTab="4"/>
  </bookViews>
  <sheets>
    <sheet name="IS" sheetId="1" r:id="rId1"/>
    <sheet name="BS" sheetId="2" r:id="rId2"/>
    <sheet name="Equity" sheetId="3" r:id="rId3"/>
    <sheet name="Cashflow" sheetId="4" r:id="rId4"/>
    <sheet name="Notes" sheetId="5" r:id="rId5"/>
  </sheets>
  <definedNames>
    <definedName name="_xlnm.Print_Area" localSheetId="3">'Cashflow'!$A$1:$E$38</definedName>
    <definedName name="_xlnm.Print_Area" localSheetId="0">'IS'!$A:$H</definedName>
    <definedName name="_xlnm.Print_Area" localSheetId="4">'Notes'!$A$1:$H$341</definedName>
    <definedName name="_xlnm.Print_Titles" localSheetId="4">'Notes'!$1:$6</definedName>
  </definedNames>
  <calcPr fullCalcOnLoad="1"/>
</workbook>
</file>

<file path=xl/sharedStrings.xml><?xml version="1.0" encoding="utf-8"?>
<sst xmlns="http://schemas.openxmlformats.org/spreadsheetml/2006/main" count="283" uniqueCount="182">
  <si>
    <t>adjustment</t>
  </si>
  <si>
    <t>GOODWAY INTEGRATED INDUSTRIES BERHAD</t>
  </si>
  <si>
    <t>(Company No. 618972-T)</t>
  </si>
  <si>
    <t>CONDENSED CONSOLIDATED INCOME STATEMENTS</t>
  </si>
  <si>
    <t>(The figures have not been audited)</t>
  </si>
  <si>
    <t>Individual Quarter</t>
  </si>
  <si>
    <t>Cumulative Quarter</t>
  </si>
  <si>
    <t>Preceding Year</t>
  </si>
  <si>
    <t>Current Year</t>
  </si>
  <si>
    <t>Corresponding</t>
  </si>
  <si>
    <t>Quarter</t>
  </si>
  <si>
    <t>To Date</t>
  </si>
  <si>
    <t>Period</t>
  </si>
  <si>
    <t>Gross profit</t>
  </si>
  <si>
    <t>Operating expenses</t>
  </si>
  <si>
    <t>Profit from operations</t>
  </si>
  <si>
    <t>Finance cost</t>
  </si>
  <si>
    <t xml:space="preserve">Profit after tax </t>
  </si>
  <si>
    <t>Profit for the period</t>
  </si>
  <si>
    <t>As At</t>
  </si>
  <si>
    <t>As At End</t>
  </si>
  <si>
    <t>Preceding</t>
  </si>
  <si>
    <t xml:space="preserve">Of Current </t>
  </si>
  <si>
    <t>Financial</t>
  </si>
  <si>
    <t>Year End</t>
  </si>
  <si>
    <t>31.12.03</t>
  </si>
  <si>
    <t>Deferred tax asset</t>
  </si>
  <si>
    <t>*</t>
  </si>
  <si>
    <t>Short term borrowings</t>
  </si>
  <si>
    <t>Shareholders' funds</t>
  </si>
  <si>
    <t>Long term borrowings</t>
  </si>
  <si>
    <t>Notes :</t>
  </si>
  <si>
    <t>* Represents RM2</t>
  </si>
  <si>
    <t>Negative goodwill</t>
  </si>
  <si>
    <t>Net Tangible Assets per share (RM)</t>
  </si>
  <si>
    <t>CONDENSED CONSOLIDATED STATEMENT OF CHANGES IN EQUITY</t>
  </si>
  <si>
    <t>Share</t>
  </si>
  <si>
    <t>Capital</t>
  </si>
  <si>
    <t>Balance as at 1 January 2004</t>
  </si>
  <si>
    <t>Acquisition of subsidiary companies</t>
  </si>
  <si>
    <t>CONDENSED CONSOLIDATED CASH FLOW STATEMENT</t>
  </si>
  <si>
    <t>Cumulative</t>
  </si>
  <si>
    <t>Net cash outflow from operating activities</t>
  </si>
  <si>
    <t>Net cash inflow from financing activities</t>
  </si>
  <si>
    <t>Accounting Policies and Methods Of Computation</t>
  </si>
  <si>
    <t>Audit Report</t>
  </si>
  <si>
    <t>3.</t>
  </si>
  <si>
    <t>Unusual items due to their nature, size or incidence</t>
  </si>
  <si>
    <t>5.</t>
  </si>
  <si>
    <t>6.</t>
  </si>
  <si>
    <t>7.</t>
  </si>
  <si>
    <t>Segmental Reporting</t>
  </si>
  <si>
    <t>Segmental information is presented in respect of the Group's business segments:-</t>
  </si>
  <si>
    <t>Retread</t>
  </si>
  <si>
    <t>rubber</t>
  </si>
  <si>
    <t>Retreading</t>
  </si>
  <si>
    <t>Consolidation</t>
  </si>
  <si>
    <t>ended</t>
  </si>
  <si>
    <t>compound</t>
  </si>
  <si>
    <t>services</t>
  </si>
  <si>
    <t>Revenue from external customers</t>
  </si>
  <si>
    <t>Inter-segment revenue</t>
  </si>
  <si>
    <t>Total revenue</t>
  </si>
  <si>
    <t>Segment results</t>
  </si>
  <si>
    <t>Inter-segment results</t>
  </si>
  <si>
    <t>Total results</t>
  </si>
  <si>
    <t>9.</t>
  </si>
  <si>
    <t>Valuation of Property, Plant and Equipment</t>
  </si>
  <si>
    <t>10.</t>
  </si>
  <si>
    <t>Subsequent Events</t>
  </si>
  <si>
    <t>11.</t>
  </si>
  <si>
    <t>Change In The Composition of The Group</t>
  </si>
  <si>
    <t>12.</t>
  </si>
  <si>
    <t>Contingent Liabilities and Contingent Assets</t>
  </si>
  <si>
    <t>13.</t>
  </si>
  <si>
    <t>Capital Commitments</t>
  </si>
  <si>
    <t>There are no outstanding capital commitments at the end of the current quarter.</t>
  </si>
  <si>
    <t>14.</t>
  </si>
  <si>
    <t>Review Of Performance</t>
  </si>
  <si>
    <t>15.</t>
  </si>
  <si>
    <t>Comments on material change in Profit before taxation</t>
  </si>
  <si>
    <t>16.</t>
  </si>
  <si>
    <t>Commentary Of Prospects</t>
  </si>
  <si>
    <t>17.</t>
  </si>
  <si>
    <t>Taxation comprise the following :</t>
  </si>
  <si>
    <t>Based on results for the period</t>
  </si>
  <si>
    <t>- Current taxation</t>
  </si>
  <si>
    <t>(Over) provision in prior year</t>
  </si>
  <si>
    <t>Reconciliation of statutory tax rate to effective tax rate :</t>
  </si>
  <si>
    <t>Taxation of Malaysian statutory tax rate of 28%</t>
  </si>
  <si>
    <t>Expenses not deductible for tax purposes</t>
  </si>
  <si>
    <t>Capital Allowances claimed</t>
  </si>
  <si>
    <t>Utilisation of reinvestment allowance</t>
  </si>
  <si>
    <t>Effect of different tax rates in foreign jurisdiction</t>
  </si>
  <si>
    <t>18.</t>
  </si>
  <si>
    <t>Unquoted Investments and/or Properties</t>
  </si>
  <si>
    <t>19.</t>
  </si>
  <si>
    <t>Purchase or Disposal of Quoted Securities</t>
  </si>
  <si>
    <t>20.</t>
  </si>
  <si>
    <t>Corporate Proposal</t>
  </si>
  <si>
    <t>21.</t>
  </si>
  <si>
    <t>Group Borrowings and Debt Securities</t>
  </si>
  <si>
    <t>As at</t>
  </si>
  <si>
    <t>Secured</t>
  </si>
  <si>
    <t>Unsecured</t>
  </si>
  <si>
    <t xml:space="preserve"> - Local currency (RM)</t>
  </si>
  <si>
    <t xml:space="preserve"> - Foreign currency (USD)</t>
  </si>
  <si>
    <t xml:space="preserve"> - Foreign currency (AUD)</t>
  </si>
  <si>
    <t>22.</t>
  </si>
  <si>
    <t>Off Balance Sheet Financial Instruments</t>
  </si>
  <si>
    <t>Forward foreign exchange contracts</t>
  </si>
  <si>
    <t>23.</t>
  </si>
  <si>
    <t>Material litigation</t>
  </si>
  <si>
    <t>The basic earnings per share for the quarter and cumulative year to date are computed as follow:</t>
  </si>
  <si>
    <t>Individual</t>
  </si>
  <si>
    <t>Profit for the period (RM'000)</t>
  </si>
  <si>
    <t>30.6.04</t>
  </si>
  <si>
    <t>30.6.03</t>
  </si>
  <si>
    <t>Balance as at 30 June 2004</t>
  </si>
  <si>
    <t>FOR THE SECOND QUARTER ENDED 30 JUNE 2004</t>
  </si>
  <si>
    <t>Total Group borrowings as at 30 June 2004 were as follows :-</t>
  </si>
  <si>
    <t>Property, plant and equipment</t>
  </si>
  <si>
    <t>Current assets</t>
  </si>
  <si>
    <t>Inventories</t>
  </si>
  <si>
    <t>Cash and cash equivalents</t>
  </si>
  <si>
    <t>Current liabilities</t>
  </si>
  <si>
    <t>Taxation</t>
  </si>
  <si>
    <t>RM'000</t>
  </si>
  <si>
    <t>Tax recoverable</t>
  </si>
  <si>
    <t>Net current assets / (liabilities)</t>
  </si>
  <si>
    <t>Share capital</t>
  </si>
  <si>
    <t>Deferred taxation</t>
  </si>
  <si>
    <t>Goodwill</t>
  </si>
  <si>
    <t>Revenue</t>
  </si>
  <si>
    <t>Profit before tax</t>
  </si>
  <si>
    <t>Tax expense</t>
  </si>
  <si>
    <t>4.</t>
  </si>
  <si>
    <t>8.</t>
  </si>
  <si>
    <t>Cost of sales</t>
  </si>
  <si>
    <t>Other operating income</t>
  </si>
  <si>
    <t>2.</t>
  </si>
  <si>
    <t>Total</t>
  </si>
  <si>
    <t>Minority interest</t>
  </si>
  <si>
    <t>1.</t>
  </si>
  <si>
    <t>Payables</t>
  </si>
  <si>
    <t>Receivables</t>
  </si>
  <si>
    <t>Dividends paid</t>
  </si>
  <si>
    <t>-</t>
  </si>
  <si>
    <t>CONDENSED CONSOLIDATED  BALANCE SHEETS AS AT 30 JUNE 2004</t>
  </si>
  <si>
    <t>Basic earnings per share (sen)</t>
  </si>
  <si>
    <t>Seasonality or Cyclicality of Operations</t>
  </si>
  <si>
    <t>The Group's operations are not materially affected by seasonality or cyclicality factors.</t>
  </si>
  <si>
    <t>There were no items affecting assets, liabilities, equity, net income or cash flows during the current financial period under review that are unusual because of their nature, size or incidence.</t>
  </si>
  <si>
    <t>Changes in Estimates</t>
  </si>
  <si>
    <t>Debt and Equity securities</t>
  </si>
  <si>
    <t>Weighted average number of ordinary</t>
  </si>
  <si>
    <t xml:space="preserve">   shares of RM0.50 each in issue ('000)</t>
  </si>
  <si>
    <t>Earnings Per Share</t>
  </si>
  <si>
    <t>NOTES TO THE INTERIM FINANCIAL REPORT</t>
  </si>
  <si>
    <t>There were no changes in estimates of amounts which have a material effect in the current financial period to date under review.</t>
  </si>
  <si>
    <t>Basic Earnings Per Share (sen)</t>
  </si>
  <si>
    <t>Reserves</t>
  </si>
  <si>
    <t>Net cash inflow from investing activities</t>
  </si>
  <si>
    <t>Net increase in cash and cash equivalents</t>
  </si>
  <si>
    <t>Reconciliation :</t>
  </si>
  <si>
    <t>Cash and bank balances</t>
  </si>
  <si>
    <t>Bank overdrafts</t>
  </si>
  <si>
    <t>Effect of acquisition :</t>
  </si>
  <si>
    <t>Long term liabilities</t>
  </si>
  <si>
    <t>Net assets</t>
  </si>
  <si>
    <t>Negative goodwill, on acquisitions</t>
  </si>
  <si>
    <t>Deferred tax assets</t>
  </si>
  <si>
    <t>Consideration paid, satisfied by share capital</t>
  </si>
  <si>
    <t>Basic Earnings Per Share</t>
  </si>
  <si>
    <t>Pre-acquisition profit</t>
  </si>
  <si>
    <t>Profit for the period after pre-acquisition profit</t>
  </si>
  <si>
    <t>Cash and cash equivalents as at 1 January 2004</t>
  </si>
  <si>
    <t>Cash and cash equivalents as at 30 June 2004</t>
  </si>
  <si>
    <t>The acquisition had the following effect on the Group :</t>
  </si>
  <si>
    <t>Dividends</t>
  </si>
  <si>
    <t>25.</t>
  </si>
  <si>
    <t>For the current quarter under review no dividend has been proposed or declared.</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</si>
</sst>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_(* #,##0.0000_);_(* \(#,##0.0000\);_(* &quot;-&quot;??_);_(@_)"/>
    <numFmt numFmtId="179" formatCode="#,##0.0;\-#,##0.0"/>
    <numFmt numFmtId="180" formatCode="#,##0.000;\-#,##0.000"/>
    <numFmt numFmtId="181" formatCode="_-* #,##0_-;\-* #,##0_-;_-* &quot;-&quot;??_-;_-@_-"/>
    <numFmt numFmtId="182" formatCode="#,##0.00_ ;\-#,##0.00\ "/>
    <numFmt numFmtId="183" formatCode="#,##0.0000;\-#,##0.0000"/>
    <numFmt numFmtId="184" formatCode="#,##0.000000;\-#,##0.000000"/>
    <numFmt numFmtId="185" formatCode="#,##0.0000_);\(#,##0.0000\)"/>
    <numFmt numFmtId="186" formatCode="_(* #,##0.00_);_(* \(#,##0.00\);_(* &quot;-&quot;_);_(@_)"/>
    <numFmt numFmtId="187" formatCode="#,##0_ ;\-#,##0\ "/>
    <numFmt numFmtId="188" formatCode="0.0"/>
    <numFmt numFmtId="189" formatCode="#,##0.0"/>
    <numFmt numFmtId="190" formatCode="[$-409]dd\-mmm\-yy;@"/>
    <numFmt numFmtId="191" formatCode="[$$-C09]#,##0.00"/>
    <numFmt numFmtId="192" formatCode="_-* #,##0.00000_-;\-* #,##0.00000_-;_-* &quot;-&quot;??_-;_-@_-"/>
    <numFmt numFmtId="193" formatCode="_-* #,##0.000000_-;\-* #,##0.000000_-;_-* &quot;-&quot;??_-;_-@_-"/>
    <numFmt numFmtId="194" formatCode="#,##0.0_);\(#,##0.0\)"/>
    <numFmt numFmtId="195" formatCode="0_);\(0\)"/>
    <numFmt numFmtId="196" formatCode="_(* #,##0.0_);_(* \(#,##0.0\);_(* &quot;-&quot;??_);_(@_)"/>
    <numFmt numFmtId="197" formatCode="_(* #,##0.000_);_(* \(#,##0.000\);_(* &quot;-&quot;??_);_(@_)"/>
    <numFmt numFmtId="198" formatCode="_(* #,##0.0_);_(* \(#,##0.0\);_(* &quot;-&quot;_);_(@_)"/>
    <numFmt numFmtId="199" formatCode="#,##0.0_);[Red]\(#,##0.0\)"/>
  </numFmts>
  <fonts count="11">
    <font>
      <sz val="10"/>
      <name val="Arial"/>
      <family val="2"/>
    </font>
    <font>
      <u val="single"/>
      <sz val="10"/>
      <color indexed="36"/>
      <name val="Arial"/>
      <family val="2"/>
    </font>
    <font>
      <u val="single"/>
      <sz val="10"/>
      <color indexed="12"/>
      <name val="Arial"/>
      <family val="2"/>
    </font>
    <font>
      <i/>
      <sz val="10"/>
      <name val="Times New Roman"/>
      <family val="1"/>
    </font>
    <font>
      <sz val="10"/>
      <name val="Times New Roman"/>
      <family val="1"/>
    </font>
    <font>
      <b/>
      <sz val="10"/>
      <name val="Times New Roman"/>
      <family val="1"/>
    </font>
    <font>
      <b/>
      <sz val="8"/>
      <name val="Times New Roman"/>
      <family val="1"/>
    </font>
    <font>
      <sz val="9"/>
      <name val="Times New Roman"/>
      <family val="1"/>
    </font>
    <font>
      <u val="single"/>
      <sz val="10"/>
      <name val="Times New Roman"/>
      <family val="1"/>
    </font>
    <font>
      <sz val="10"/>
      <color indexed="8"/>
      <name val="Times New Roman"/>
      <family val="1"/>
    </font>
    <font>
      <sz val="10"/>
      <color indexed="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96">
    <xf numFmtId="0" fontId="0" fillId="0" borderId="0" xfId="0" applyAlignment="1">
      <alignment/>
    </xf>
    <xf numFmtId="0" fontId="4" fillId="0" borderId="0" xfId="22" applyFont="1">
      <alignment/>
      <protection/>
    </xf>
    <xf numFmtId="173" fontId="4" fillId="0" borderId="0" xfId="15" applyNumberFormat="1" applyFont="1" applyAlignment="1">
      <alignment/>
    </xf>
    <xf numFmtId="173" fontId="4" fillId="0" borderId="0" xfId="15" applyNumberFormat="1" applyFont="1" applyAlignment="1">
      <alignment horizontal="center"/>
    </xf>
    <xf numFmtId="173" fontId="4" fillId="0" borderId="1" xfId="15" applyNumberFormat="1" applyFont="1" applyBorder="1" applyAlignment="1">
      <alignment/>
    </xf>
    <xf numFmtId="0" fontId="5" fillId="0" borderId="0" xfId="23" applyFont="1" applyAlignment="1">
      <alignment/>
      <protection/>
    </xf>
    <xf numFmtId="0" fontId="4" fillId="0" borderId="0" xfId="23" applyFont="1">
      <alignment/>
      <protection/>
    </xf>
    <xf numFmtId="0" fontId="6" fillId="0" borderId="0" xfId="23" applyFont="1" applyAlignment="1" quotePrefix="1">
      <alignment/>
      <protection/>
    </xf>
    <xf numFmtId="0" fontId="5" fillId="0" borderId="0" xfId="23" applyFont="1">
      <alignment/>
      <protection/>
    </xf>
    <xf numFmtId="0" fontId="4" fillId="0" borderId="0" xfId="23" applyFont="1" applyAlignment="1">
      <alignment horizontal="center"/>
      <protection/>
    </xf>
    <xf numFmtId="0" fontId="7" fillId="0" borderId="0" xfId="23" applyFont="1" applyAlignment="1">
      <alignment horizontal="center"/>
      <protection/>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3" fontId="4" fillId="0" borderId="0" xfId="15" applyNumberFormat="1" applyFont="1" applyBorder="1" applyAlignment="1">
      <alignment/>
    </xf>
    <xf numFmtId="173" fontId="4" fillId="0" borderId="0" xfId="15" applyNumberFormat="1" applyFont="1" applyBorder="1" applyAlignment="1">
      <alignment horizontal="center"/>
    </xf>
    <xf numFmtId="173" fontId="4" fillId="0" borderId="3" xfId="15" applyNumberFormat="1" applyFont="1" applyBorder="1" applyAlignment="1">
      <alignment/>
    </xf>
    <xf numFmtId="43" fontId="4" fillId="0" borderId="0" xfId="15" applyFont="1" applyFill="1" applyBorder="1" applyAlignment="1">
      <alignment/>
    </xf>
    <xf numFmtId="173" fontId="4" fillId="0" borderId="0" xfId="15" applyNumberFormat="1" applyFont="1" applyFill="1" applyAlignment="1">
      <alignment/>
    </xf>
    <xf numFmtId="173" fontId="4" fillId="0" borderId="0" xfId="15" applyNumberFormat="1" applyFont="1" applyFill="1" applyBorder="1" applyAlignment="1">
      <alignment horizontal="center"/>
    </xf>
    <xf numFmtId="0" fontId="4" fillId="0" borderId="0" xfId="23" applyFont="1" applyAlignment="1">
      <alignment wrapText="1"/>
      <protection/>
    </xf>
    <xf numFmtId="173" fontId="4" fillId="0" borderId="3" xfId="15" applyNumberFormat="1" applyFont="1" applyBorder="1" applyAlignment="1">
      <alignment horizontal="center"/>
    </xf>
    <xf numFmtId="173" fontId="4" fillId="0" borderId="4" xfId="15" applyNumberFormat="1" applyFont="1" applyBorder="1" applyAlignment="1">
      <alignment/>
    </xf>
    <xf numFmtId="173" fontId="4" fillId="0" borderId="0" xfId="15" applyNumberFormat="1" applyFont="1" applyAlignment="1">
      <alignment horizontal="right"/>
    </xf>
    <xf numFmtId="173" fontId="4" fillId="0" borderId="0" xfId="23" applyNumberFormat="1" applyFont="1">
      <alignment/>
      <protection/>
    </xf>
    <xf numFmtId="0" fontId="4" fillId="0" borderId="0" xfId="23" applyFont="1" applyBorder="1">
      <alignment/>
      <protection/>
    </xf>
    <xf numFmtId="0" fontId="6" fillId="0" borderId="0" xfId="23" applyFont="1" applyAlignment="1">
      <alignment/>
      <protection/>
    </xf>
    <xf numFmtId="0" fontId="4" fillId="2" borderId="0" xfId="23" applyFont="1" applyFill="1">
      <alignment/>
      <protection/>
    </xf>
    <xf numFmtId="0" fontId="4" fillId="0" borderId="0" xfId="23" applyFont="1" applyFill="1">
      <alignment/>
      <protection/>
    </xf>
    <xf numFmtId="15" fontId="4" fillId="0" borderId="0" xfId="23" applyNumberFormat="1" applyFont="1" applyAlignment="1">
      <alignment horizontal="center"/>
      <protection/>
    </xf>
    <xf numFmtId="0" fontId="4" fillId="0" borderId="0" xfId="23" applyFont="1" applyFill="1" applyAlignment="1">
      <alignment horizontal="center"/>
      <protection/>
    </xf>
    <xf numFmtId="173" fontId="4" fillId="0" borderId="0" xfId="15" applyNumberFormat="1" applyFont="1" applyFill="1" applyBorder="1" applyAlignment="1">
      <alignment/>
    </xf>
    <xf numFmtId="173" fontId="4" fillId="0" borderId="1" xfId="15" applyNumberFormat="1" applyFont="1" applyFill="1" applyBorder="1" applyAlignment="1">
      <alignment/>
    </xf>
    <xf numFmtId="173" fontId="4" fillId="0" borderId="4" xfId="15" applyNumberFormat="1" applyFont="1" applyFill="1" applyBorder="1" applyAlignment="1">
      <alignment/>
    </xf>
    <xf numFmtId="40" fontId="4" fillId="0" borderId="0" xfId="15" applyNumberFormat="1" applyFont="1" applyFill="1" applyBorder="1" applyAlignment="1">
      <alignment/>
    </xf>
    <xf numFmtId="0" fontId="6" fillId="0" borderId="0" xfId="23" applyFont="1" applyAlignment="1">
      <alignment horizontal="left"/>
      <protection/>
    </xf>
    <xf numFmtId="0" fontId="5" fillId="0" borderId="0" xfId="23" applyFont="1" applyAlignment="1">
      <alignment horizontal="left"/>
      <protection/>
    </xf>
    <xf numFmtId="0" fontId="5" fillId="0" borderId="0" xfId="23" applyFont="1" applyAlignment="1" quotePrefix="1">
      <alignment horizontal="left"/>
      <protection/>
    </xf>
    <xf numFmtId="0" fontId="5" fillId="0" borderId="0" xfId="23" applyFont="1" applyFill="1">
      <alignment/>
      <protection/>
    </xf>
    <xf numFmtId="0" fontId="4" fillId="0" borderId="0" xfId="21" applyFont="1" applyFill="1">
      <alignment/>
      <protection/>
    </xf>
    <xf numFmtId="0" fontId="4" fillId="0" borderId="0" xfId="21" applyFont="1" applyFill="1" applyAlignment="1">
      <alignment horizontal="center"/>
      <protection/>
    </xf>
    <xf numFmtId="0" fontId="0" fillId="0" borderId="0" xfId="21" applyFont="1" applyFill="1" applyAlignment="1">
      <alignment horizontal="center"/>
      <protection/>
    </xf>
    <xf numFmtId="0" fontId="8" fillId="0" borderId="0" xfId="21" applyFont="1" applyFill="1" applyBorder="1" applyAlignment="1">
      <alignment horizontal="center"/>
      <protection/>
    </xf>
    <xf numFmtId="0" fontId="8" fillId="0" borderId="0" xfId="21" applyFont="1" applyFill="1" applyAlignment="1">
      <alignment horizontal="center"/>
      <protection/>
    </xf>
    <xf numFmtId="0" fontId="8" fillId="0" borderId="0" xfId="23" applyFont="1" applyAlignment="1">
      <alignment horizontal="center"/>
      <protection/>
    </xf>
    <xf numFmtId="0" fontId="3" fillId="0" borderId="0" xfId="21" applyFont="1" applyFill="1" applyAlignment="1">
      <alignment horizontal="center"/>
      <protection/>
    </xf>
    <xf numFmtId="0" fontId="3" fillId="0" borderId="0" xfId="21" applyFont="1" applyFill="1">
      <alignment/>
      <protection/>
    </xf>
    <xf numFmtId="0" fontId="0" fillId="0" borderId="0" xfId="21" applyFont="1" applyFill="1">
      <alignment/>
      <protection/>
    </xf>
    <xf numFmtId="173" fontId="4" fillId="0" borderId="0" xfId="15" applyNumberFormat="1" applyFont="1" applyFill="1" applyAlignment="1">
      <alignment horizontal="center"/>
    </xf>
    <xf numFmtId="173" fontId="4" fillId="0" borderId="1" xfId="15" applyNumberFormat="1" applyFont="1" applyFill="1" applyBorder="1" applyAlignment="1">
      <alignment horizontal="center"/>
    </xf>
    <xf numFmtId="173" fontId="4" fillId="0" borderId="4" xfId="15" applyNumberFormat="1" applyFont="1" applyFill="1" applyBorder="1" applyAlignment="1">
      <alignment horizontal="center"/>
    </xf>
    <xf numFmtId="173" fontId="0" fillId="0" borderId="0" xfId="15" applyNumberFormat="1" applyFont="1" applyFill="1" applyAlignment="1">
      <alignment horizontal="center"/>
    </xf>
    <xf numFmtId="0" fontId="4" fillId="0" borderId="0" xfId="23" applyFont="1" applyFill="1" quotePrefix="1">
      <alignment/>
      <protection/>
    </xf>
    <xf numFmtId="41" fontId="4" fillId="0" borderId="0" xfId="23" applyNumberFormat="1" applyFont="1" applyFill="1">
      <alignment/>
      <protection/>
    </xf>
    <xf numFmtId="41" fontId="4" fillId="0" borderId="0" xfId="23" applyNumberFormat="1" applyFont="1" applyFill="1" applyBorder="1">
      <alignment/>
      <protection/>
    </xf>
    <xf numFmtId="41" fontId="4" fillId="0" borderId="4" xfId="23" applyNumberFormat="1" applyFont="1" applyFill="1" applyBorder="1">
      <alignment/>
      <protection/>
    </xf>
    <xf numFmtId="41" fontId="4" fillId="0" borderId="0" xfId="23" applyNumberFormat="1" applyFont="1">
      <alignment/>
      <protection/>
    </xf>
    <xf numFmtId="0" fontId="8" fillId="0" borderId="0" xfId="23" applyFont="1">
      <alignment/>
      <protection/>
    </xf>
    <xf numFmtId="41" fontId="4" fillId="0" borderId="5" xfId="23" applyNumberFormat="1" applyFont="1" applyFill="1" applyBorder="1">
      <alignment/>
      <protection/>
    </xf>
    <xf numFmtId="15" fontId="4" fillId="0" borderId="0" xfId="23" applyNumberFormat="1" applyFont="1" applyAlignment="1" quotePrefix="1">
      <alignment horizontal="center"/>
      <protection/>
    </xf>
    <xf numFmtId="41" fontId="7" fillId="0" borderId="3" xfId="23" applyNumberFormat="1" applyFont="1" applyBorder="1" applyAlignment="1">
      <alignment horizontal="center"/>
      <protection/>
    </xf>
    <xf numFmtId="186" fontId="7" fillId="0" borderId="0" xfId="23" applyNumberFormat="1" applyFont="1" applyBorder="1" applyAlignment="1">
      <alignment horizontal="center"/>
      <protection/>
    </xf>
    <xf numFmtId="41" fontId="7" fillId="0" borderId="0" xfId="23" applyNumberFormat="1" applyFont="1" applyAlignment="1">
      <alignment horizontal="center"/>
      <protection/>
    </xf>
    <xf numFmtId="0" fontId="5" fillId="0" borderId="0" xfId="23" applyFont="1" applyFill="1" applyAlignment="1">
      <alignment/>
      <protection/>
    </xf>
    <xf numFmtId="0" fontId="6" fillId="0" borderId="0" xfId="23" applyFont="1" applyFill="1" applyAlignment="1" quotePrefix="1">
      <alignment/>
      <protection/>
    </xf>
    <xf numFmtId="16" fontId="4" fillId="0" borderId="0" xfId="23" applyNumberFormat="1" applyFont="1" applyFill="1" applyAlignment="1">
      <alignment horizontal="center"/>
      <protection/>
    </xf>
    <xf numFmtId="173" fontId="5" fillId="0" borderId="0" xfId="15" applyNumberFormat="1" applyFont="1" applyFill="1" applyAlignment="1">
      <alignment/>
    </xf>
    <xf numFmtId="173" fontId="4" fillId="0" borderId="6" xfId="15" applyNumberFormat="1" applyFont="1" applyFill="1" applyBorder="1" applyAlignment="1">
      <alignment/>
    </xf>
    <xf numFmtId="173" fontId="4" fillId="0" borderId="6" xfId="15" applyNumberFormat="1" applyFont="1" applyFill="1" applyBorder="1" applyAlignment="1">
      <alignment horizontal="center"/>
    </xf>
    <xf numFmtId="173" fontId="4" fillId="0" borderId="7" xfId="15" applyNumberFormat="1" applyFont="1" applyFill="1" applyBorder="1" applyAlignment="1">
      <alignment/>
    </xf>
    <xf numFmtId="173" fontId="4" fillId="0" borderId="7" xfId="15" applyNumberFormat="1" applyFont="1" applyFill="1" applyBorder="1" applyAlignment="1">
      <alignment horizontal="center"/>
    </xf>
    <xf numFmtId="173" fontId="4" fillId="0" borderId="7" xfId="15" applyNumberFormat="1" applyFont="1" applyFill="1" applyBorder="1" applyAlignment="1">
      <alignment horizontal="right"/>
    </xf>
    <xf numFmtId="173" fontId="4" fillId="0" borderId="8" xfId="15" applyNumberFormat="1" applyFont="1" applyFill="1" applyBorder="1" applyAlignment="1">
      <alignment/>
    </xf>
    <xf numFmtId="173" fontId="5" fillId="0" borderId="0" xfId="15" applyNumberFormat="1" applyFont="1" applyFill="1" applyBorder="1" applyAlignment="1">
      <alignment/>
    </xf>
    <xf numFmtId="173" fontId="4" fillId="0" borderId="0" xfId="15" applyNumberFormat="1" applyFont="1" applyFill="1" applyAlignment="1">
      <alignment horizontal="right"/>
    </xf>
    <xf numFmtId="173" fontId="4" fillId="0" borderId="2" xfId="15" applyNumberFormat="1" applyFont="1" applyFill="1" applyBorder="1" applyAlignment="1">
      <alignment/>
    </xf>
    <xf numFmtId="0" fontId="4" fillId="0" borderId="0" xfId="23" applyFont="1" applyFill="1" applyAlignment="1">
      <alignment horizontal="right"/>
      <protection/>
    </xf>
    <xf numFmtId="173" fontId="5" fillId="0" borderId="0" xfId="23" applyNumberFormat="1" applyFont="1" applyFill="1">
      <alignment/>
      <protection/>
    </xf>
    <xf numFmtId="0" fontId="4" fillId="0" borderId="0" xfId="23" applyFont="1" applyFill="1" applyAlignment="1">
      <alignment horizontal="left"/>
      <protection/>
    </xf>
    <xf numFmtId="43" fontId="4" fillId="0" borderId="0" xfId="15" applyFont="1" applyFill="1" applyAlignment="1">
      <alignment/>
    </xf>
    <xf numFmtId="43" fontId="4" fillId="0" borderId="0" xfId="15" applyFont="1" applyFill="1" applyAlignment="1">
      <alignment horizontal="center"/>
    </xf>
    <xf numFmtId="198" fontId="7" fillId="0" borderId="3" xfId="23" applyNumberFormat="1" applyFont="1" applyBorder="1" applyAlignment="1">
      <alignment horizontal="center"/>
      <protection/>
    </xf>
    <xf numFmtId="196" fontId="4" fillId="0" borderId="3" xfId="15" applyNumberFormat="1" applyFont="1" applyFill="1" applyBorder="1" applyAlignment="1">
      <alignment/>
    </xf>
    <xf numFmtId="196" fontId="4" fillId="0" borderId="0" xfId="15" applyNumberFormat="1" applyFont="1" applyFill="1" applyAlignment="1">
      <alignment/>
    </xf>
    <xf numFmtId="196" fontId="4" fillId="0" borderId="3" xfId="15" applyNumberFormat="1" applyFont="1" applyFill="1" applyBorder="1" applyAlignment="1">
      <alignment horizontal="center"/>
    </xf>
    <xf numFmtId="196" fontId="4" fillId="0" borderId="0" xfId="15" applyNumberFormat="1" applyFont="1" applyAlignment="1">
      <alignment/>
    </xf>
    <xf numFmtId="196" fontId="4" fillId="0" borderId="0" xfId="15" applyNumberFormat="1" applyFont="1" applyAlignment="1">
      <alignment horizontal="center"/>
    </xf>
    <xf numFmtId="173" fontId="4" fillId="0" borderId="0" xfId="15" applyNumberFormat="1" applyFont="1" applyFill="1" applyBorder="1" applyAlignment="1">
      <alignment horizontal="right"/>
    </xf>
    <xf numFmtId="38" fontId="4" fillId="0" borderId="0" xfId="15" applyNumberFormat="1" applyFont="1" applyFill="1" applyBorder="1" applyAlignment="1">
      <alignment/>
    </xf>
    <xf numFmtId="37" fontId="4" fillId="0" borderId="0" xfId="15" applyNumberFormat="1" applyFont="1" applyFill="1" applyBorder="1" applyAlignment="1">
      <alignment/>
    </xf>
    <xf numFmtId="38" fontId="4" fillId="0" borderId="4" xfId="15" applyNumberFormat="1" applyFont="1" applyFill="1" applyBorder="1" applyAlignment="1">
      <alignment/>
    </xf>
    <xf numFmtId="43" fontId="4" fillId="0" borderId="4" xfId="15" applyFont="1" applyFill="1" applyBorder="1" applyAlignment="1">
      <alignment/>
    </xf>
    <xf numFmtId="0" fontId="4" fillId="0" borderId="0" xfId="23" applyFont="1" applyAlignment="1">
      <alignment horizontal="center"/>
      <protection/>
    </xf>
    <xf numFmtId="0" fontId="4" fillId="0" borderId="0" xfId="23" applyFont="1" applyAlignment="1">
      <alignment wrapText="1"/>
      <protection/>
    </xf>
    <xf numFmtId="0" fontId="0" fillId="0" borderId="0" xfId="0" applyFont="1" applyAlignment="1">
      <alignment wrapText="1"/>
    </xf>
    <xf numFmtId="0" fontId="4" fillId="0" borderId="0" xfId="23" applyFont="1" applyAlignment="1">
      <alignment horizontal="justify" wrapText="1"/>
      <protection/>
    </xf>
    <xf numFmtId="0" fontId="0" fillId="0" borderId="0" xfId="0" applyFont="1" applyAlignment="1">
      <alignment horizontal="justify" wrapText="1"/>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GW 1Q2005 Qtrly Rp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0</xdr:rowOff>
    </xdr:from>
    <xdr:to>
      <xdr:col>7</xdr:col>
      <xdr:colOff>600075</xdr:colOff>
      <xdr:row>46</xdr:row>
      <xdr:rowOff>0</xdr:rowOff>
    </xdr:to>
    <xdr:sp>
      <xdr:nvSpPr>
        <xdr:cNvPr id="1" name="TextBox 1"/>
        <xdr:cNvSpPr txBox="1">
          <a:spLocks noChangeArrowheads="1"/>
        </xdr:cNvSpPr>
      </xdr:nvSpPr>
      <xdr:spPr>
        <a:xfrm>
          <a:off x="9525" y="7486650"/>
          <a:ext cx="5791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46</xdr:row>
      <xdr:rowOff>0</xdr:rowOff>
    </xdr:from>
    <xdr:ext cx="76200" cy="200025"/>
    <xdr:sp>
      <xdr:nvSpPr>
        <xdr:cNvPr id="2" name="TextBox 2"/>
        <xdr:cNvSpPr txBox="1">
          <a:spLocks noChangeArrowheads="1"/>
        </xdr:cNvSpPr>
      </xdr:nvSpPr>
      <xdr:spPr>
        <a:xfrm>
          <a:off x="2809875" y="7486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46</xdr:row>
      <xdr:rowOff>0</xdr:rowOff>
    </xdr:from>
    <xdr:to>
      <xdr:col>7</xdr:col>
      <xdr:colOff>809625</xdr:colOff>
      <xdr:row>46</xdr:row>
      <xdr:rowOff>0</xdr:rowOff>
    </xdr:to>
    <xdr:sp>
      <xdr:nvSpPr>
        <xdr:cNvPr id="3" name="TextBox 3"/>
        <xdr:cNvSpPr txBox="1">
          <a:spLocks noChangeArrowheads="1"/>
        </xdr:cNvSpPr>
      </xdr:nvSpPr>
      <xdr:spPr>
        <a:xfrm>
          <a:off x="9525" y="7486650"/>
          <a:ext cx="60007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46</xdr:row>
      <xdr:rowOff>0</xdr:rowOff>
    </xdr:from>
    <xdr:to>
      <xdr:col>7</xdr:col>
      <xdr:colOff>590550</xdr:colOff>
      <xdr:row>46</xdr:row>
      <xdr:rowOff>0</xdr:rowOff>
    </xdr:to>
    <xdr:sp>
      <xdr:nvSpPr>
        <xdr:cNvPr id="4" name="TextBox 4"/>
        <xdr:cNvSpPr txBox="1">
          <a:spLocks noChangeArrowheads="1"/>
        </xdr:cNvSpPr>
      </xdr:nvSpPr>
      <xdr:spPr>
        <a:xfrm>
          <a:off x="38100" y="7486650"/>
          <a:ext cx="57531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0</xdr:rowOff>
    </xdr:from>
    <xdr:to>
      <xdr:col>3</xdr:col>
      <xdr:colOff>828675</xdr:colOff>
      <xdr:row>47</xdr:row>
      <xdr:rowOff>0</xdr:rowOff>
    </xdr:to>
    <xdr:sp>
      <xdr:nvSpPr>
        <xdr:cNvPr id="1" name="TextBox 1"/>
        <xdr:cNvSpPr txBox="1">
          <a:spLocks noChangeArrowheads="1"/>
        </xdr:cNvSpPr>
      </xdr:nvSpPr>
      <xdr:spPr>
        <a:xfrm>
          <a:off x="9525" y="7648575"/>
          <a:ext cx="5591175"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47</xdr:row>
      <xdr:rowOff>0</xdr:rowOff>
    </xdr:from>
    <xdr:ext cx="76200" cy="200025"/>
    <xdr:sp>
      <xdr:nvSpPr>
        <xdr:cNvPr id="2" name="TextBox 2"/>
        <xdr:cNvSpPr txBox="1">
          <a:spLocks noChangeArrowheads="1"/>
        </xdr:cNvSpPr>
      </xdr:nvSpPr>
      <xdr:spPr>
        <a:xfrm>
          <a:off x="4171950" y="7648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47</xdr:row>
      <xdr:rowOff>0</xdr:rowOff>
    </xdr:from>
    <xdr:to>
      <xdr:col>3</xdr:col>
      <xdr:colOff>828675</xdr:colOff>
      <xdr:row>47</xdr:row>
      <xdr:rowOff>0</xdr:rowOff>
    </xdr:to>
    <xdr:sp>
      <xdr:nvSpPr>
        <xdr:cNvPr id="3" name="TextBox 3"/>
        <xdr:cNvSpPr txBox="1">
          <a:spLocks noChangeArrowheads="1"/>
        </xdr:cNvSpPr>
      </xdr:nvSpPr>
      <xdr:spPr>
        <a:xfrm>
          <a:off x="9525" y="7648575"/>
          <a:ext cx="55911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47</xdr:row>
      <xdr:rowOff>0</xdr:rowOff>
    </xdr:from>
    <xdr:to>
      <xdr:col>3</xdr:col>
      <xdr:colOff>819150</xdr:colOff>
      <xdr:row>47</xdr:row>
      <xdr:rowOff>0</xdr:rowOff>
    </xdr:to>
    <xdr:sp>
      <xdr:nvSpPr>
        <xdr:cNvPr id="4" name="TextBox 4"/>
        <xdr:cNvSpPr txBox="1">
          <a:spLocks noChangeArrowheads="1"/>
        </xdr:cNvSpPr>
      </xdr:nvSpPr>
      <xdr:spPr>
        <a:xfrm>
          <a:off x="38100" y="7648575"/>
          <a:ext cx="55530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March 2004 has been prepared on a proforma basis on the assumption that the acquisition of subsidiary companies were completed on 31 March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0</xdr:rowOff>
    </xdr:from>
    <xdr:to>
      <xdr:col>5</xdr:col>
      <xdr:colOff>619125</xdr:colOff>
      <xdr:row>26</xdr:row>
      <xdr:rowOff>0</xdr:rowOff>
    </xdr:to>
    <xdr:sp>
      <xdr:nvSpPr>
        <xdr:cNvPr id="1" name="TextBox 1"/>
        <xdr:cNvSpPr txBox="1">
          <a:spLocks noChangeArrowheads="1"/>
        </xdr:cNvSpPr>
      </xdr:nvSpPr>
      <xdr:spPr>
        <a:xfrm>
          <a:off x="9525" y="4229100"/>
          <a:ext cx="55340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25</xdr:row>
      <xdr:rowOff>0</xdr:rowOff>
    </xdr:from>
    <xdr:to>
      <xdr:col>5</xdr:col>
      <xdr:colOff>590550</xdr:colOff>
      <xdr:row>25</xdr:row>
      <xdr:rowOff>0</xdr:rowOff>
    </xdr:to>
    <xdr:sp>
      <xdr:nvSpPr>
        <xdr:cNvPr id="2" name="TextBox 2"/>
        <xdr:cNvSpPr txBox="1">
          <a:spLocks noChangeArrowheads="1"/>
        </xdr:cNvSpPr>
      </xdr:nvSpPr>
      <xdr:spPr>
        <a:xfrm>
          <a:off x="38100" y="4067175"/>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March 2004 has been prepared on a proforma basis on the assumption that the acquisition of the subsidiary companies were completed on 31 March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0</xdr:rowOff>
    </xdr:from>
    <xdr:to>
      <xdr:col>5</xdr:col>
      <xdr:colOff>0</xdr:colOff>
      <xdr:row>38</xdr:row>
      <xdr:rowOff>0</xdr:rowOff>
    </xdr:to>
    <xdr:sp>
      <xdr:nvSpPr>
        <xdr:cNvPr id="1" name="TextBox 1"/>
        <xdr:cNvSpPr txBox="1">
          <a:spLocks noChangeArrowheads="1"/>
        </xdr:cNvSpPr>
      </xdr:nvSpPr>
      <xdr:spPr>
        <a:xfrm>
          <a:off x="28575" y="619125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38</xdr:row>
      <xdr:rowOff>0</xdr:rowOff>
    </xdr:from>
    <xdr:ext cx="76200" cy="200025"/>
    <xdr:sp>
      <xdr:nvSpPr>
        <xdr:cNvPr id="2" name="TextBox 2"/>
        <xdr:cNvSpPr txBox="1">
          <a:spLocks noChangeArrowheads="1"/>
        </xdr:cNvSpPr>
      </xdr:nvSpPr>
      <xdr:spPr>
        <a:xfrm>
          <a:off x="3562350" y="6191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38</xdr:row>
      <xdr:rowOff>0</xdr:rowOff>
    </xdr:from>
    <xdr:to>
      <xdr:col>4</xdr:col>
      <xdr:colOff>838200</xdr:colOff>
      <xdr:row>38</xdr:row>
      <xdr:rowOff>0</xdr:rowOff>
    </xdr:to>
    <xdr:sp>
      <xdr:nvSpPr>
        <xdr:cNvPr id="3" name="TextBox 3"/>
        <xdr:cNvSpPr txBox="1">
          <a:spLocks noChangeArrowheads="1"/>
        </xdr:cNvSpPr>
      </xdr:nvSpPr>
      <xdr:spPr>
        <a:xfrm>
          <a:off x="9525" y="619125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38</xdr:row>
      <xdr:rowOff>0</xdr:rowOff>
    </xdr:from>
    <xdr:to>
      <xdr:col>4</xdr:col>
      <xdr:colOff>790575</xdr:colOff>
      <xdr:row>38</xdr:row>
      <xdr:rowOff>0</xdr:rowOff>
    </xdr:to>
    <xdr:sp>
      <xdr:nvSpPr>
        <xdr:cNvPr id="4" name="TextBox 4"/>
        <xdr:cNvSpPr txBox="1">
          <a:spLocks noChangeArrowheads="1"/>
        </xdr:cNvSpPr>
      </xdr:nvSpPr>
      <xdr:spPr>
        <a:xfrm>
          <a:off x="9525" y="6191250"/>
          <a:ext cx="54292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31 March 2004 has been prepared on a proforma basis on the assumption that the acquisition of subsidiary companies were completed on 31 March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142875</xdr:rowOff>
    </xdr:from>
    <xdr:to>
      <xdr:col>7</xdr:col>
      <xdr:colOff>695325</xdr:colOff>
      <xdr:row>26</xdr:row>
      <xdr:rowOff>0</xdr:rowOff>
    </xdr:to>
    <xdr:sp>
      <xdr:nvSpPr>
        <xdr:cNvPr id="1" name="Text 18"/>
        <xdr:cNvSpPr txBox="1">
          <a:spLocks noChangeArrowheads="1"/>
        </xdr:cNvSpPr>
      </xdr:nvSpPr>
      <xdr:spPr>
        <a:xfrm>
          <a:off x="314325" y="3867150"/>
          <a:ext cx="5334000" cy="3429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2003 was not qualified.</a:t>
          </a:r>
        </a:p>
      </xdr:txBody>
    </xdr:sp>
    <xdr:clientData/>
  </xdr:twoCellAnchor>
  <xdr:twoCellAnchor>
    <xdr:from>
      <xdr:col>1</xdr:col>
      <xdr:colOff>9525</xdr:colOff>
      <xdr:row>76</xdr:row>
      <xdr:rowOff>9525</xdr:rowOff>
    </xdr:from>
    <xdr:to>
      <xdr:col>7</xdr:col>
      <xdr:colOff>695325</xdr:colOff>
      <xdr:row>78</xdr:row>
      <xdr:rowOff>123825</xdr:rowOff>
    </xdr:to>
    <xdr:sp>
      <xdr:nvSpPr>
        <xdr:cNvPr id="2" name="Text 18"/>
        <xdr:cNvSpPr txBox="1">
          <a:spLocks noChangeArrowheads="1"/>
        </xdr:cNvSpPr>
      </xdr:nvSpPr>
      <xdr:spPr>
        <a:xfrm>
          <a:off x="314325" y="12353925"/>
          <a:ext cx="5334000" cy="4381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valuation of property, plant and equipment have been brought forward, without amendment from the previous annual financial statements.</a:t>
          </a:r>
        </a:p>
      </xdr:txBody>
    </xdr:sp>
    <xdr:clientData/>
  </xdr:twoCellAnchor>
  <xdr:twoCellAnchor>
    <xdr:from>
      <xdr:col>1</xdr:col>
      <xdr:colOff>9525</xdr:colOff>
      <xdr:row>82</xdr:row>
      <xdr:rowOff>0</xdr:rowOff>
    </xdr:from>
    <xdr:to>
      <xdr:col>7</xdr:col>
      <xdr:colOff>714375</xdr:colOff>
      <xdr:row>107</xdr:row>
      <xdr:rowOff>123825</xdr:rowOff>
    </xdr:to>
    <xdr:sp>
      <xdr:nvSpPr>
        <xdr:cNvPr id="3" name="Text 18"/>
        <xdr:cNvSpPr txBox="1">
          <a:spLocks noChangeArrowheads="1"/>
        </xdr:cNvSpPr>
      </xdr:nvSpPr>
      <xdr:spPr>
        <a:xfrm>
          <a:off x="314325" y="13315950"/>
          <a:ext cx="5353050" cy="417195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There were no material events subsequent to the end of the reporting quarter except for the following :-</a:t>
          </a:r>
          <a:r>
            <a:rPr lang="en-US" cap="none" sz="1000" b="0" i="0" u="none" baseline="0">
              <a:latin typeface="Arial"/>
              <a:ea typeface="Arial"/>
              <a:cs typeface="Arial"/>
            </a:rPr>
            <a:t>
</a:t>
          </a:r>
          <a:r>
            <a:rPr lang="en-US" cap="none" sz="1000" b="0" i="0" u="none" baseline="0">
              <a:latin typeface="Times New Roman"/>
              <a:ea typeface="Times New Roman"/>
              <a:cs typeface="Times New Roman"/>
            </a:rPr>
            <a:t>(a) In conjunction with the admission to the Official List and the listing of and quotation for the entire issued and paid-up share capital of Goodway Integrated Industries Berhad ("GIIB") on the Second Board of BMSB, GIIB had on 7 July 2004, obtained the approval of  the Securities Commission to establish an Employees' Share Option Scheme ("ESOS"). The total number of shares to be offered under ESOS shall not exceed 10% of the enlarged issued and paid-up capital at any point of time during the existence of the ESOS.
(b) GIIB was successfully listed on the Second Board of BMSB on 12 July 2004. The listing and quotation for the entire issued and paid-up share capital of the GIIB comprised of:-
Public Issue of 16,844,000 new ordinary shares of RM0.50 each comprising :-
- 2,000,000 new ordinary shares of RM0.50 each available for application by the Malaysian public;
- 844,000 new ordinary shares of RM0.50 each available for application by the eligible directors, employees and business associates of GIIB and its subsidiaries; and
- 14,000,000 new ordinary shares of RM0.50 each to Bumiputra investors approved by Ministry of International Trade &amp; Industry; and
Offer for Sale of 12,328,000 new ordinary shares of RM0.50 each comprising :-
- 4,000,000 ordinary shares of RM0.50 each available for application by the Malaysian public; and
- 8,328,000 ordinary shares of RM0.50 each available for application by the eligible directors, employees and business associates of GIIB and its subsidiaries 
at an issue/offer price of RM1.25 per ordinary share. </a:t>
          </a:r>
        </a:p>
      </xdr:txBody>
    </xdr:sp>
    <xdr:clientData/>
  </xdr:twoCellAnchor>
  <xdr:twoCellAnchor>
    <xdr:from>
      <xdr:col>1</xdr:col>
      <xdr:colOff>9525</xdr:colOff>
      <xdr:row>117</xdr:row>
      <xdr:rowOff>152400</xdr:rowOff>
    </xdr:from>
    <xdr:to>
      <xdr:col>7</xdr:col>
      <xdr:colOff>723900</xdr:colOff>
      <xdr:row>142</xdr:row>
      <xdr:rowOff>123825</xdr:rowOff>
    </xdr:to>
    <xdr:sp>
      <xdr:nvSpPr>
        <xdr:cNvPr id="4" name="Text 18"/>
        <xdr:cNvSpPr txBox="1">
          <a:spLocks noChangeArrowheads="1"/>
        </xdr:cNvSpPr>
      </xdr:nvSpPr>
      <xdr:spPr>
        <a:xfrm>
          <a:off x="314325" y="19135725"/>
          <a:ext cx="5362575" cy="40195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composition of the Group for the current year to date except for the following:- 
In conjunction with the admission to the Official List and the listing of and quotation for the entire issued and paid-up share capital of GIIB on the Second Board of BMSB, the following restructuring were undertaken:-
(i) GIIB acquired the entire share capital of GWRI, comprising 12,458,482 ordinary shares of RM1 each for a total purchase consideration of RM31,577,998 satisfied by the issuance of 63,155,996 new GIIB shares at issue price of RM0.50 per ordinary share; 
(ii) GIIB acquired the entire share investment in Good Way Rubber Company Pty. Ltd., comprising 250,000 ordinary shares of AUD1 each for a total purchase consideration of RM1 satisfied in cash.
(iii) GIIB acquired the entire share capital of Kilotrac Industries Sdn. Bhd, comprising 2,235,274 ordinary shares of RM1 each for a total purchase consideration of RM1 satisfied in cash;
(iv) GIIB acquired the entire share capital of Good Way Marketing Sdn. Bhd., comprising 2 shares of RM1 each for a total purchase consideration of RM1 satisfied in cash;
(v) GIIB acquired the entire share capital of Good Way Rubber Technology Sdn. Bhd., comprising 2 ordinary shares of RM1 each for a total purchase consideration of RM1 satisfied in cash.
The above acquisitions were completed on 19 May 2004. 
The acquisitions were completed on 7 January 2004.</a:t>
          </a:r>
        </a:p>
      </xdr:txBody>
    </xdr:sp>
    <xdr:clientData/>
  </xdr:twoCellAnchor>
  <xdr:twoCellAnchor>
    <xdr:from>
      <xdr:col>1</xdr:col>
      <xdr:colOff>9525</xdr:colOff>
      <xdr:row>165</xdr:row>
      <xdr:rowOff>19050</xdr:rowOff>
    </xdr:from>
    <xdr:to>
      <xdr:col>7</xdr:col>
      <xdr:colOff>733425</xdr:colOff>
      <xdr:row>168</xdr:row>
      <xdr:rowOff>0</xdr:rowOff>
    </xdr:to>
    <xdr:sp>
      <xdr:nvSpPr>
        <xdr:cNvPr id="5" name="Text 18"/>
        <xdr:cNvSpPr txBox="1">
          <a:spLocks noChangeArrowheads="1"/>
        </xdr:cNvSpPr>
      </xdr:nvSpPr>
      <xdr:spPr>
        <a:xfrm>
          <a:off x="314325" y="26793825"/>
          <a:ext cx="5372100" cy="4667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contingent liabilities and contingent assets of a material nature since the last audited financial statements for the year ended 31 December 2003.</a:t>
          </a:r>
        </a:p>
      </xdr:txBody>
    </xdr:sp>
    <xdr:clientData/>
  </xdr:twoCellAnchor>
  <xdr:twoCellAnchor>
    <xdr:from>
      <xdr:col>1</xdr:col>
      <xdr:colOff>9525</xdr:colOff>
      <xdr:row>176</xdr:row>
      <xdr:rowOff>9525</xdr:rowOff>
    </xdr:from>
    <xdr:to>
      <xdr:col>7</xdr:col>
      <xdr:colOff>723900</xdr:colOff>
      <xdr:row>180</xdr:row>
      <xdr:rowOff>76200</xdr:rowOff>
    </xdr:to>
    <xdr:sp>
      <xdr:nvSpPr>
        <xdr:cNvPr id="6" name="Text 18"/>
        <xdr:cNvSpPr txBox="1">
          <a:spLocks noChangeArrowheads="1"/>
        </xdr:cNvSpPr>
      </xdr:nvSpPr>
      <xdr:spPr>
        <a:xfrm>
          <a:off x="314325" y="28565475"/>
          <a:ext cx="5362575" cy="714375"/>
        </a:xfrm>
        <a:prstGeom prst="rect">
          <a:avLst/>
        </a:prstGeom>
        <a:solidFill>
          <a:srgbClr val="FFFFFF"/>
        </a:solidFill>
        <a:ln w="1" cmpd="sng">
          <a:noFill/>
        </a:ln>
      </xdr:spPr>
      <xdr:txBody>
        <a:bodyPr vertOverflow="clip" wrap="square"/>
        <a:p>
          <a:pPr algn="l">
            <a:defRPr/>
          </a:pPr>
          <a:r>
            <a:rPr lang="en-US" cap="none" sz="1000" b="0" i="0" u="none" baseline="0"/>
            <a:t>For the second quarter ended 30 June 2004, the Group recorded a revenue of RM24.1 million and Profit after tax of RM1.9 million. During the current quarter, there were increases in the selling prices of the products as a consequent of increases in certain raw material costs. However, there was no substantial effect on the Group's gross profit margin.</a:t>
          </a:r>
        </a:p>
      </xdr:txBody>
    </xdr:sp>
    <xdr:clientData/>
  </xdr:twoCellAnchor>
  <xdr:twoCellAnchor>
    <xdr:from>
      <xdr:col>1</xdr:col>
      <xdr:colOff>19050</xdr:colOff>
      <xdr:row>184</xdr:row>
      <xdr:rowOff>9525</xdr:rowOff>
    </xdr:from>
    <xdr:to>
      <xdr:col>7</xdr:col>
      <xdr:colOff>723900</xdr:colOff>
      <xdr:row>186</xdr:row>
      <xdr:rowOff>47625</xdr:rowOff>
    </xdr:to>
    <xdr:sp>
      <xdr:nvSpPr>
        <xdr:cNvPr id="7" name="Text 18"/>
        <xdr:cNvSpPr txBox="1">
          <a:spLocks noChangeArrowheads="1"/>
        </xdr:cNvSpPr>
      </xdr:nvSpPr>
      <xdr:spPr>
        <a:xfrm>
          <a:off x="323850" y="29860875"/>
          <a:ext cx="5353050" cy="36195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There was no material change to the Profit before tax of the Group for the quarter under review as compared with the immediate preceding quarter.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189</xdr:row>
      <xdr:rowOff>152400</xdr:rowOff>
    </xdr:from>
    <xdr:to>
      <xdr:col>7</xdr:col>
      <xdr:colOff>733425</xdr:colOff>
      <xdr:row>193</xdr:row>
      <xdr:rowOff>66675</xdr:rowOff>
    </xdr:to>
    <xdr:sp>
      <xdr:nvSpPr>
        <xdr:cNvPr id="8" name="Text 18"/>
        <xdr:cNvSpPr txBox="1">
          <a:spLocks noChangeArrowheads="1"/>
        </xdr:cNvSpPr>
      </xdr:nvSpPr>
      <xdr:spPr>
        <a:xfrm>
          <a:off x="314325" y="30813375"/>
          <a:ext cx="5372100" cy="5619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excited about its prospects as a public listed entity and is committed to increasing efficiency and building its global distribution channels which should bring positive results in line with its forecast for the year ending 31 December 2004.</a:t>
          </a:r>
        </a:p>
      </xdr:txBody>
    </xdr:sp>
    <xdr:clientData/>
  </xdr:twoCellAnchor>
  <xdr:twoCellAnchor>
    <xdr:from>
      <xdr:col>1</xdr:col>
      <xdr:colOff>9525</xdr:colOff>
      <xdr:row>52</xdr:row>
      <xdr:rowOff>9525</xdr:rowOff>
    </xdr:from>
    <xdr:to>
      <xdr:col>7</xdr:col>
      <xdr:colOff>666750</xdr:colOff>
      <xdr:row>54</xdr:row>
      <xdr:rowOff>0</xdr:rowOff>
    </xdr:to>
    <xdr:sp>
      <xdr:nvSpPr>
        <xdr:cNvPr id="9" name="Text 18"/>
        <xdr:cNvSpPr txBox="1">
          <a:spLocks noChangeArrowheads="1"/>
        </xdr:cNvSpPr>
      </xdr:nvSpPr>
      <xdr:spPr>
        <a:xfrm>
          <a:off x="314325" y="8429625"/>
          <a:ext cx="5305425" cy="3143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dividends paid since the last financial year ended 31 December 2003.</a:t>
          </a:r>
        </a:p>
      </xdr:txBody>
    </xdr:sp>
    <xdr:clientData/>
  </xdr:twoCellAnchor>
  <xdr:twoCellAnchor>
    <xdr:from>
      <xdr:col>1</xdr:col>
      <xdr:colOff>9525</xdr:colOff>
      <xdr:row>195</xdr:row>
      <xdr:rowOff>0</xdr:rowOff>
    </xdr:from>
    <xdr:to>
      <xdr:col>8</xdr:col>
      <xdr:colOff>0</xdr:colOff>
      <xdr:row>195</xdr:row>
      <xdr:rowOff>0</xdr:rowOff>
    </xdr:to>
    <xdr:sp>
      <xdr:nvSpPr>
        <xdr:cNvPr id="10" name="Text 18"/>
        <xdr:cNvSpPr txBox="1">
          <a:spLocks noChangeArrowheads="1"/>
        </xdr:cNvSpPr>
      </xdr:nvSpPr>
      <xdr:spPr>
        <a:xfrm>
          <a:off x="314325" y="31632525"/>
          <a:ext cx="53816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227</xdr:row>
      <xdr:rowOff>19050</xdr:rowOff>
    </xdr:from>
    <xdr:to>
      <xdr:col>7</xdr:col>
      <xdr:colOff>733425</xdr:colOff>
      <xdr:row>230</xdr:row>
      <xdr:rowOff>114300</xdr:rowOff>
    </xdr:to>
    <xdr:sp>
      <xdr:nvSpPr>
        <xdr:cNvPr id="11" name="Text 18"/>
        <xdr:cNvSpPr txBox="1">
          <a:spLocks noChangeArrowheads="1"/>
        </xdr:cNvSpPr>
      </xdr:nvSpPr>
      <xdr:spPr>
        <a:xfrm>
          <a:off x="314325" y="36709350"/>
          <a:ext cx="5372100" cy="581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9525</xdr:colOff>
      <xdr:row>233</xdr:row>
      <xdr:rowOff>28575</xdr:rowOff>
    </xdr:from>
    <xdr:to>
      <xdr:col>7</xdr:col>
      <xdr:colOff>733425</xdr:colOff>
      <xdr:row>238</xdr:row>
      <xdr:rowOff>47625</xdr:rowOff>
    </xdr:to>
    <xdr:sp>
      <xdr:nvSpPr>
        <xdr:cNvPr id="12" name="Text 18"/>
        <xdr:cNvSpPr txBox="1">
          <a:spLocks noChangeArrowheads="1"/>
        </xdr:cNvSpPr>
      </xdr:nvSpPr>
      <xdr:spPr>
        <a:xfrm>
          <a:off x="314325" y="37690425"/>
          <a:ext cx="5372100" cy="8286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and financial year to date.
(b) There were no investments in quoted securities as at the end of the reporting period.
</a:t>
          </a:r>
        </a:p>
      </xdr:txBody>
    </xdr:sp>
    <xdr:clientData/>
  </xdr:twoCellAnchor>
  <xdr:twoCellAnchor>
    <xdr:from>
      <xdr:col>1</xdr:col>
      <xdr:colOff>9525</xdr:colOff>
      <xdr:row>241</xdr:row>
      <xdr:rowOff>9525</xdr:rowOff>
    </xdr:from>
    <xdr:to>
      <xdr:col>7</xdr:col>
      <xdr:colOff>704850</xdr:colOff>
      <xdr:row>243</xdr:row>
      <xdr:rowOff>0</xdr:rowOff>
    </xdr:to>
    <xdr:sp>
      <xdr:nvSpPr>
        <xdr:cNvPr id="13" name="Text 18"/>
        <xdr:cNvSpPr txBox="1">
          <a:spLocks noChangeArrowheads="1"/>
        </xdr:cNvSpPr>
      </xdr:nvSpPr>
      <xdr:spPr>
        <a:xfrm>
          <a:off x="314325" y="38966775"/>
          <a:ext cx="5343525" cy="3143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corporate proposals as at the end of the reporting period.</a:t>
          </a:r>
        </a:p>
      </xdr:txBody>
    </xdr:sp>
    <xdr:clientData/>
  </xdr:twoCellAnchor>
  <xdr:twoCellAnchor>
    <xdr:from>
      <xdr:col>1</xdr:col>
      <xdr:colOff>9525</xdr:colOff>
      <xdr:row>269</xdr:row>
      <xdr:rowOff>9525</xdr:rowOff>
    </xdr:from>
    <xdr:to>
      <xdr:col>7</xdr:col>
      <xdr:colOff>733425</xdr:colOff>
      <xdr:row>271</xdr:row>
      <xdr:rowOff>104775</xdr:rowOff>
    </xdr:to>
    <xdr:sp>
      <xdr:nvSpPr>
        <xdr:cNvPr id="14" name="Text 18"/>
        <xdr:cNvSpPr txBox="1">
          <a:spLocks noChangeArrowheads="1"/>
        </xdr:cNvSpPr>
      </xdr:nvSpPr>
      <xdr:spPr>
        <a:xfrm>
          <a:off x="314325" y="43519725"/>
          <a:ext cx="5372100" cy="4191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 except for the following:-</a:t>
          </a:r>
        </a:p>
      </xdr:txBody>
    </xdr:sp>
    <xdr:clientData/>
  </xdr:twoCellAnchor>
  <xdr:twoCellAnchor>
    <xdr:from>
      <xdr:col>1</xdr:col>
      <xdr:colOff>9525</xdr:colOff>
      <xdr:row>297</xdr:row>
      <xdr:rowOff>152400</xdr:rowOff>
    </xdr:from>
    <xdr:to>
      <xdr:col>8</xdr:col>
      <xdr:colOff>0</xdr:colOff>
      <xdr:row>301</xdr:row>
      <xdr:rowOff>0</xdr:rowOff>
    </xdr:to>
    <xdr:sp>
      <xdr:nvSpPr>
        <xdr:cNvPr id="15" name="Text 18"/>
        <xdr:cNvSpPr txBox="1">
          <a:spLocks noChangeArrowheads="1"/>
        </xdr:cNvSpPr>
      </xdr:nvSpPr>
      <xdr:spPr>
        <a:xfrm>
          <a:off x="314325" y="48215550"/>
          <a:ext cx="5381625" cy="4953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to any material litigation since the last audited financial statement for the year ended 31 December 2003.</a:t>
          </a:r>
        </a:p>
      </xdr:txBody>
    </xdr:sp>
    <xdr:clientData/>
  </xdr:twoCellAnchor>
  <xdr:twoCellAnchor>
    <xdr:from>
      <xdr:col>1</xdr:col>
      <xdr:colOff>9525</xdr:colOff>
      <xdr:row>8</xdr:row>
      <xdr:rowOff>114300</xdr:rowOff>
    </xdr:from>
    <xdr:to>
      <xdr:col>7</xdr:col>
      <xdr:colOff>723900</xdr:colOff>
      <xdr:row>20</xdr:row>
      <xdr:rowOff>152400</xdr:rowOff>
    </xdr:to>
    <xdr:sp>
      <xdr:nvSpPr>
        <xdr:cNvPr id="16" name="TextBox 16"/>
        <xdr:cNvSpPr txBox="1">
          <a:spLocks noChangeArrowheads="1"/>
        </xdr:cNvSpPr>
      </xdr:nvSpPr>
      <xdr:spPr>
        <a:xfrm>
          <a:off x="314325" y="1409700"/>
          <a:ext cx="5362575" cy="1981200"/>
        </a:xfrm>
        <a:prstGeom prst="rect">
          <a:avLst/>
        </a:prstGeom>
        <a:solidFill>
          <a:srgbClr val="FFFFFF"/>
        </a:solidFill>
        <a:ln w="9525" cmpd="sng">
          <a:noFill/>
        </a:ln>
      </xdr:spPr>
      <xdr:txBody>
        <a:bodyPr vertOverflow="clip" wrap="square"/>
        <a:p>
          <a:pPr algn="l">
            <a:defRPr/>
          </a:pPr>
          <a:r>
            <a:rPr lang="en-US" cap="none" sz="1000" b="0" i="0" u="none" baseline="0"/>
            <a:t>This interim financial report has been prepared in compliance with MASB 26 Interim Financial Reporting and Paragraph 9.22 of the Listing Requirements of Bursa Malaysia Securities Berhad ("BMSB"). 
The interim financial report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were adopted in this interim financial report as compared with the financial statements for the year ended 31 December 2003.
</a:t>
          </a:r>
        </a:p>
      </xdr:txBody>
    </xdr:sp>
    <xdr:clientData/>
  </xdr:twoCellAnchor>
  <xdr:twoCellAnchor>
    <xdr:from>
      <xdr:col>1</xdr:col>
      <xdr:colOff>19050</xdr:colOff>
      <xdr:row>46</xdr:row>
      <xdr:rowOff>28575</xdr:rowOff>
    </xdr:from>
    <xdr:to>
      <xdr:col>7</xdr:col>
      <xdr:colOff>695325</xdr:colOff>
      <xdr:row>48</xdr:row>
      <xdr:rowOff>142875</xdr:rowOff>
    </xdr:to>
    <xdr:sp>
      <xdr:nvSpPr>
        <xdr:cNvPr id="17" name="TextBox 17"/>
        <xdr:cNvSpPr txBox="1">
          <a:spLocks noChangeArrowheads="1"/>
        </xdr:cNvSpPr>
      </xdr:nvSpPr>
      <xdr:spPr>
        <a:xfrm>
          <a:off x="323850" y="7477125"/>
          <a:ext cx="5324475" cy="438150"/>
        </a:xfrm>
        <a:prstGeom prst="rect">
          <a:avLst/>
        </a:prstGeom>
        <a:solidFill>
          <a:srgbClr val="FFFFFF"/>
        </a:solidFill>
        <a:ln w="9525" cmpd="sng">
          <a:noFill/>
        </a:ln>
      </xdr:spPr>
      <xdr:txBody>
        <a:bodyPr vertOverflow="clip" wrap="square"/>
        <a:p>
          <a:pPr algn="l">
            <a:defRPr/>
          </a:pPr>
          <a:r>
            <a:rPr lang="en-US" cap="none" sz="1000" b="0" i="0" u="none" baseline="0"/>
            <a:t>There were no issuances, cancellations, repurchases, resales and repayments of debt and equity securities in the current period to date under review.</a:t>
          </a:r>
        </a:p>
      </xdr:txBody>
    </xdr:sp>
    <xdr:clientData/>
  </xdr:twoCellAnchor>
  <xdr:twoCellAnchor>
    <xdr:from>
      <xdr:col>0</xdr:col>
      <xdr:colOff>276225</xdr:colOff>
      <xdr:row>325</xdr:row>
      <xdr:rowOff>0</xdr:rowOff>
    </xdr:from>
    <xdr:to>
      <xdr:col>8</xdr:col>
      <xdr:colOff>0</xdr:colOff>
      <xdr:row>325</xdr:row>
      <xdr:rowOff>0</xdr:rowOff>
    </xdr:to>
    <xdr:sp>
      <xdr:nvSpPr>
        <xdr:cNvPr id="18" name="TextBox 18"/>
        <xdr:cNvSpPr txBox="1">
          <a:spLocks noChangeArrowheads="1"/>
        </xdr:cNvSpPr>
      </xdr:nvSpPr>
      <xdr:spPr>
        <a:xfrm>
          <a:off x="276225" y="52654200"/>
          <a:ext cx="54197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108</xdr:row>
      <xdr:rowOff>0</xdr:rowOff>
    </xdr:from>
    <xdr:to>
      <xdr:col>8</xdr:col>
      <xdr:colOff>0</xdr:colOff>
      <xdr:row>108</xdr:row>
      <xdr:rowOff>0</xdr:rowOff>
    </xdr:to>
    <xdr:sp>
      <xdr:nvSpPr>
        <xdr:cNvPr id="19" name="TextBox 19"/>
        <xdr:cNvSpPr txBox="1">
          <a:spLocks noChangeArrowheads="1"/>
        </xdr:cNvSpPr>
      </xdr:nvSpPr>
      <xdr:spPr>
        <a:xfrm>
          <a:off x="323850" y="17526000"/>
          <a:ext cx="53721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108</xdr:row>
      <xdr:rowOff>0</xdr:rowOff>
    </xdr:from>
    <xdr:to>
      <xdr:col>8</xdr:col>
      <xdr:colOff>0</xdr:colOff>
      <xdr:row>108</xdr:row>
      <xdr:rowOff>0</xdr:rowOff>
    </xdr:to>
    <xdr:sp>
      <xdr:nvSpPr>
        <xdr:cNvPr id="20" name="TextBox 20"/>
        <xdr:cNvSpPr txBox="1">
          <a:spLocks noChangeArrowheads="1"/>
        </xdr:cNvSpPr>
      </xdr:nvSpPr>
      <xdr:spPr>
        <a:xfrm>
          <a:off x="304800" y="17526000"/>
          <a:ext cx="53911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276225</xdr:colOff>
      <xdr:row>335</xdr:row>
      <xdr:rowOff>19050</xdr:rowOff>
    </xdr:from>
    <xdr:to>
      <xdr:col>7</xdr:col>
      <xdr:colOff>723900</xdr:colOff>
      <xdr:row>340</xdr:row>
      <xdr:rowOff>0</xdr:rowOff>
    </xdr:to>
    <xdr:sp>
      <xdr:nvSpPr>
        <xdr:cNvPr id="21" name="TextBox 21"/>
        <xdr:cNvSpPr txBox="1">
          <a:spLocks noChangeArrowheads="1"/>
        </xdr:cNvSpPr>
      </xdr:nvSpPr>
      <xdr:spPr>
        <a:xfrm>
          <a:off x="276225" y="54292500"/>
          <a:ext cx="5400675" cy="7905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GOODWAY INTEGRATED INDUSTRIES BERHAD</a:t>
          </a:r>
          <a:r>
            <a:rPr lang="en-US" cap="none" sz="1000" b="0" i="0" u="none" baseline="0">
              <a:latin typeface="Times New Roman"/>
              <a:ea typeface="Times New Roman"/>
              <a:cs typeface="Times New Roman"/>
            </a:rPr>
            <a:t>
Lim Hooi Mooi                                                                                                                    Kuala Lumpur
Company Secretary MAICSA 0799764                                                                             12 August 2004  </a:t>
          </a:r>
        </a:p>
      </xdr:txBody>
    </xdr:sp>
    <xdr:clientData/>
  </xdr:twoCellAnchor>
  <xdr:twoCellAnchor>
    <xdr:from>
      <xdr:col>1</xdr:col>
      <xdr:colOff>9525</xdr:colOff>
      <xdr:row>243</xdr:row>
      <xdr:rowOff>0</xdr:rowOff>
    </xdr:from>
    <xdr:to>
      <xdr:col>7</xdr:col>
      <xdr:colOff>714375</xdr:colOff>
      <xdr:row>243</xdr:row>
      <xdr:rowOff>0</xdr:rowOff>
    </xdr:to>
    <xdr:sp>
      <xdr:nvSpPr>
        <xdr:cNvPr id="22" name="Text 18"/>
        <xdr:cNvSpPr txBox="1">
          <a:spLocks noChangeArrowheads="1"/>
        </xdr:cNvSpPr>
      </xdr:nvSpPr>
      <xdr:spPr>
        <a:xfrm>
          <a:off x="314325" y="39281100"/>
          <a:ext cx="53530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7 July 2004, the Company obtained the approval of Securities Commission to establish an Employees' Share Option Scheme ("ESOS"). The total number of shares to be offered under ESOS shall not exceed 10% of the enlarged issued and paid-up capital at any point of time during the existence of the ESOS.</a:t>
          </a:r>
        </a:p>
      </xdr:txBody>
    </xdr:sp>
    <xdr:clientData/>
  </xdr:twoCellAnchor>
  <xdr:twoCellAnchor>
    <xdr:from>
      <xdr:col>1</xdr:col>
      <xdr:colOff>9525</xdr:colOff>
      <xdr:row>278</xdr:row>
      <xdr:rowOff>0</xdr:rowOff>
    </xdr:from>
    <xdr:to>
      <xdr:col>8</xdr:col>
      <xdr:colOff>0</xdr:colOff>
      <xdr:row>294</xdr:row>
      <xdr:rowOff>85725</xdr:rowOff>
    </xdr:to>
    <xdr:sp>
      <xdr:nvSpPr>
        <xdr:cNvPr id="23" name="Text 18"/>
        <xdr:cNvSpPr txBox="1">
          <a:spLocks noChangeArrowheads="1"/>
        </xdr:cNvSpPr>
      </xdr:nvSpPr>
      <xdr:spPr>
        <a:xfrm>
          <a:off x="314325" y="44986575"/>
          <a:ext cx="5381625" cy="26765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30</xdr:row>
      <xdr:rowOff>0</xdr:rowOff>
    </xdr:from>
    <xdr:to>
      <xdr:col>8</xdr:col>
      <xdr:colOff>0</xdr:colOff>
      <xdr:row>30</xdr:row>
      <xdr:rowOff>0</xdr:rowOff>
    </xdr:to>
    <xdr:sp>
      <xdr:nvSpPr>
        <xdr:cNvPr id="24" name="Text 18"/>
        <xdr:cNvSpPr txBox="1">
          <a:spLocks noChangeArrowheads="1"/>
        </xdr:cNvSpPr>
      </xdr:nvSpPr>
      <xdr:spPr>
        <a:xfrm>
          <a:off x="314325" y="4857750"/>
          <a:ext cx="53816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8</xdr:col>
      <xdr:colOff>0</xdr:colOff>
      <xdr:row>18</xdr:row>
      <xdr:rowOff>104775</xdr:rowOff>
    </xdr:from>
    <xdr:to>
      <xdr:col>8</xdr:col>
      <xdr:colOff>0</xdr:colOff>
      <xdr:row>26</xdr:row>
      <xdr:rowOff>76200</xdr:rowOff>
    </xdr:to>
    <xdr:sp>
      <xdr:nvSpPr>
        <xdr:cNvPr id="25" name="AutoShape 25"/>
        <xdr:cNvSpPr>
          <a:spLocks/>
        </xdr:cNvSpPr>
      </xdr:nvSpPr>
      <xdr:spPr>
        <a:xfrm>
          <a:off x="5695950" y="3019425"/>
          <a:ext cx="0" cy="1266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30</xdr:row>
      <xdr:rowOff>47625</xdr:rowOff>
    </xdr:from>
    <xdr:to>
      <xdr:col>8</xdr:col>
      <xdr:colOff>0</xdr:colOff>
      <xdr:row>41</xdr:row>
      <xdr:rowOff>114300</xdr:rowOff>
    </xdr:to>
    <xdr:sp>
      <xdr:nvSpPr>
        <xdr:cNvPr id="26" name="AutoShape 26"/>
        <xdr:cNvSpPr>
          <a:spLocks/>
        </xdr:cNvSpPr>
      </xdr:nvSpPr>
      <xdr:spPr>
        <a:xfrm>
          <a:off x="5695950" y="4905375"/>
          <a:ext cx="0" cy="1847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63</xdr:row>
      <xdr:rowOff>47625</xdr:rowOff>
    </xdr:from>
    <xdr:to>
      <xdr:col>8</xdr:col>
      <xdr:colOff>0</xdr:colOff>
      <xdr:row>80</xdr:row>
      <xdr:rowOff>133350</xdr:rowOff>
    </xdr:to>
    <xdr:sp>
      <xdr:nvSpPr>
        <xdr:cNvPr id="27" name="AutoShape 27"/>
        <xdr:cNvSpPr>
          <a:spLocks/>
        </xdr:cNvSpPr>
      </xdr:nvSpPr>
      <xdr:spPr>
        <a:xfrm>
          <a:off x="5695950" y="10248900"/>
          <a:ext cx="0" cy="2876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33</xdr:row>
      <xdr:rowOff>0</xdr:rowOff>
    </xdr:from>
    <xdr:to>
      <xdr:col>7</xdr:col>
      <xdr:colOff>695325</xdr:colOff>
      <xdr:row>33</xdr:row>
      <xdr:rowOff>0</xdr:rowOff>
    </xdr:to>
    <xdr:sp>
      <xdr:nvSpPr>
        <xdr:cNvPr id="28" name="Text 18"/>
        <xdr:cNvSpPr txBox="1">
          <a:spLocks noChangeArrowheads="1"/>
        </xdr:cNvSpPr>
      </xdr:nvSpPr>
      <xdr:spPr>
        <a:xfrm>
          <a:off x="314325" y="5343525"/>
          <a:ext cx="5334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2003 was not qualified.</a:t>
          </a:r>
        </a:p>
      </xdr:txBody>
    </xdr:sp>
    <xdr:clientData/>
  </xdr:twoCellAnchor>
  <xdr:twoCellAnchor>
    <xdr:from>
      <xdr:col>1</xdr:col>
      <xdr:colOff>9525</xdr:colOff>
      <xdr:row>108</xdr:row>
      <xdr:rowOff>0</xdr:rowOff>
    </xdr:from>
    <xdr:to>
      <xdr:col>7</xdr:col>
      <xdr:colOff>714375</xdr:colOff>
      <xdr:row>114</xdr:row>
      <xdr:rowOff>76200</xdr:rowOff>
    </xdr:to>
    <xdr:sp>
      <xdr:nvSpPr>
        <xdr:cNvPr id="29" name="Text 18"/>
        <xdr:cNvSpPr txBox="1">
          <a:spLocks noChangeArrowheads="1"/>
        </xdr:cNvSpPr>
      </xdr:nvSpPr>
      <xdr:spPr>
        <a:xfrm>
          <a:off x="314325" y="17526000"/>
          <a:ext cx="5353050" cy="10477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(c) On 15 July 2004, GIIB subscribed for 40% of the ordinary share capital comprising of 40,000 shares of EURO 1 each in Goodway Europe S.R.L. ("GWE"), a limited company incorporated in Italy, for cash. GIIB also provided a non-interest bearing shareholders' loan of EURO 40,000 to GWE.
The principal activity of GWE is to promote the sale of rubber compound materials in the European market. Goodway group of companies will be the sole supplier of products to GWE.</a:t>
          </a:r>
        </a:p>
      </xdr:txBody>
    </xdr:sp>
    <xdr:clientData/>
  </xdr:twoCellAnchor>
  <xdr:twoCellAnchor>
    <xdr:from>
      <xdr:col>1</xdr:col>
      <xdr:colOff>9525</xdr:colOff>
      <xdr:row>326</xdr:row>
      <xdr:rowOff>9525</xdr:rowOff>
    </xdr:from>
    <xdr:to>
      <xdr:col>7</xdr:col>
      <xdr:colOff>733425</xdr:colOff>
      <xdr:row>328</xdr:row>
      <xdr:rowOff>104775</xdr:rowOff>
    </xdr:to>
    <xdr:sp>
      <xdr:nvSpPr>
        <xdr:cNvPr id="30" name="Text 18"/>
        <xdr:cNvSpPr txBox="1">
          <a:spLocks noChangeArrowheads="1"/>
        </xdr:cNvSpPr>
      </xdr:nvSpPr>
      <xdr:spPr>
        <a:xfrm>
          <a:off x="314325" y="52825650"/>
          <a:ext cx="5372100" cy="4191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diluted earnings per share as there were no potential dilutive ordinary shares outstanding as at the end of the reporting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workbookViewId="0" topLeftCell="A1">
      <selection activeCell="F55" sqref="F55"/>
    </sheetView>
  </sheetViews>
  <sheetFormatPr defaultColWidth="9.140625" defaultRowHeight="12.75"/>
  <cols>
    <col min="1" max="1" width="36.8515625" style="6" customWidth="1"/>
    <col min="2" max="2" width="12.57421875" style="6" customWidth="1"/>
    <col min="3" max="3" width="1.7109375" style="6" customWidth="1"/>
    <col min="4" max="4" width="12.57421875" style="9" bestFit="1" customWidth="1"/>
    <col min="5" max="5" width="2.00390625" style="6" customWidth="1"/>
    <col min="6" max="6" width="10.28125" style="9" bestFit="1" customWidth="1"/>
    <col min="7" max="7" width="2.00390625" style="6" customWidth="1"/>
    <col min="8" max="8" width="12.28125" style="9" customWidth="1"/>
    <col min="9" max="16384" width="9.140625" style="6" customWidth="1"/>
  </cols>
  <sheetData>
    <row r="1" spans="1:8" ht="12.75">
      <c r="A1" s="5" t="s">
        <v>1</v>
      </c>
      <c r="B1" s="5"/>
      <c r="C1" s="5"/>
      <c r="D1" s="5"/>
      <c r="E1" s="5"/>
      <c r="F1" s="5"/>
      <c r="G1" s="5"/>
      <c r="H1" s="5"/>
    </row>
    <row r="2" spans="1:8" ht="12.75">
      <c r="A2" s="7" t="s">
        <v>2</v>
      </c>
      <c r="B2" s="5"/>
      <c r="C2" s="5"/>
      <c r="D2" s="5"/>
      <c r="E2" s="5"/>
      <c r="F2" s="5"/>
      <c r="G2" s="5"/>
      <c r="H2" s="5"/>
    </row>
    <row r="3" spans="1:8" ht="12.75">
      <c r="A3" s="7"/>
      <c r="B3" s="5"/>
      <c r="C3" s="5"/>
      <c r="D3" s="5"/>
      <c r="E3" s="5"/>
      <c r="F3" s="5"/>
      <c r="G3" s="5"/>
      <c r="H3" s="5"/>
    </row>
    <row r="5" ht="12.75">
      <c r="A5" s="8" t="s">
        <v>3</v>
      </c>
    </row>
    <row r="6" ht="12.75">
      <c r="A6" s="8" t="s">
        <v>119</v>
      </c>
    </row>
    <row r="7" spans="1:2" ht="12.75">
      <c r="A7" s="8" t="s">
        <v>4</v>
      </c>
      <c r="B7" s="9"/>
    </row>
    <row r="8" spans="1:2" ht="12.75">
      <c r="A8" s="8"/>
      <c r="B8" s="9"/>
    </row>
    <row r="9" spans="1:8" ht="12.75">
      <c r="A9" s="8"/>
      <c r="B9" s="91" t="s">
        <v>5</v>
      </c>
      <c r="C9" s="91"/>
      <c r="D9" s="91"/>
      <c r="F9" s="91" t="s">
        <v>6</v>
      </c>
      <c r="G9" s="91"/>
      <c r="H9" s="91"/>
    </row>
    <row r="10" spans="2:8" ht="12.75">
      <c r="B10" s="9"/>
      <c r="C10" s="9"/>
      <c r="D10" s="9" t="s">
        <v>7</v>
      </c>
      <c r="E10" s="9"/>
      <c r="G10" s="9"/>
      <c r="H10" s="9" t="s">
        <v>7</v>
      </c>
    </row>
    <row r="11" spans="2:8" ht="12.75">
      <c r="B11" s="9" t="s">
        <v>8</v>
      </c>
      <c r="C11" s="9"/>
      <c r="D11" s="9" t="s">
        <v>9</v>
      </c>
      <c r="E11" s="9"/>
      <c r="F11" s="9" t="s">
        <v>8</v>
      </c>
      <c r="G11" s="9"/>
      <c r="H11" s="9" t="s">
        <v>9</v>
      </c>
    </row>
    <row r="12" spans="2:8" ht="12.75">
      <c r="B12" s="9" t="s">
        <v>10</v>
      </c>
      <c r="C12" s="9"/>
      <c r="D12" s="9" t="s">
        <v>10</v>
      </c>
      <c r="E12" s="9"/>
      <c r="F12" s="9" t="s">
        <v>11</v>
      </c>
      <c r="G12" s="9"/>
      <c r="H12" s="9" t="s">
        <v>12</v>
      </c>
    </row>
    <row r="13" spans="2:8" ht="12.75">
      <c r="B13" s="10" t="s">
        <v>116</v>
      </c>
      <c r="C13" s="10"/>
      <c r="D13" s="10" t="s">
        <v>117</v>
      </c>
      <c r="E13" s="10"/>
      <c r="F13" s="10" t="s">
        <v>116</v>
      </c>
      <c r="G13" s="10"/>
      <c r="H13" s="10" t="s">
        <v>117</v>
      </c>
    </row>
    <row r="14" spans="2:8" ht="12.75">
      <c r="B14" s="9" t="s">
        <v>127</v>
      </c>
      <c r="D14" s="9" t="s">
        <v>127</v>
      </c>
      <c r="F14" s="9" t="s">
        <v>127</v>
      </c>
      <c r="H14" s="9" t="s">
        <v>127</v>
      </c>
    </row>
    <row r="16" spans="1:8" s="2" customFormat="1" ht="12.75">
      <c r="A16" s="2" t="s">
        <v>133</v>
      </c>
      <c r="B16" s="2">
        <v>24053</v>
      </c>
      <c r="D16" s="3">
        <v>0</v>
      </c>
      <c r="F16" s="2">
        <v>50935</v>
      </c>
      <c r="H16" s="3">
        <v>0</v>
      </c>
    </row>
    <row r="17" spans="4:8" s="2" customFormat="1" ht="12.75">
      <c r="D17" s="3"/>
      <c r="H17" s="3"/>
    </row>
    <row r="18" spans="1:8" s="2" customFormat="1" ht="12.75">
      <c r="A18" s="2" t="s">
        <v>138</v>
      </c>
      <c r="B18" s="2">
        <v>-19003</v>
      </c>
      <c r="D18" s="3">
        <v>0</v>
      </c>
      <c r="F18" s="2">
        <v>-40224</v>
      </c>
      <c r="H18" s="3">
        <v>0</v>
      </c>
    </row>
    <row r="19" spans="2:8" s="2" customFormat="1" ht="12.75">
      <c r="B19" s="4"/>
      <c r="D19" s="4"/>
      <c r="F19" s="4"/>
      <c r="H19" s="4"/>
    </row>
    <row r="20" spans="1:8" s="2" customFormat="1" ht="12.75">
      <c r="A20" s="2" t="s">
        <v>13</v>
      </c>
      <c r="B20" s="2">
        <f>SUM(B16:B19)</f>
        <v>5050</v>
      </c>
      <c r="D20" s="2">
        <v>0</v>
      </c>
      <c r="F20" s="2">
        <f>SUM(F16:F19)</f>
        <v>10711</v>
      </c>
      <c r="H20" s="2">
        <v>0</v>
      </c>
    </row>
    <row r="21" spans="2:8" s="2" customFormat="1" ht="12.75">
      <c r="B21" s="2">
        <v>0</v>
      </c>
      <c r="D21" s="3"/>
      <c r="H21" s="3"/>
    </row>
    <row r="22" spans="1:8" s="2" customFormat="1" ht="12.75">
      <c r="A22" s="6" t="s">
        <v>14</v>
      </c>
      <c r="B22" s="2">
        <v>-3376</v>
      </c>
      <c r="D22" s="3">
        <v>0</v>
      </c>
      <c r="F22" s="2">
        <v>-6888</v>
      </c>
      <c r="H22" s="3">
        <v>0</v>
      </c>
    </row>
    <row r="23" spans="1:8" s="2" customFormat="1" ht="12.75">
      <c r="A23" s="6"/>
      <c r="D23" s="3"/>
      <c r="H23" s="3"/>
    </row>
    <row r="24" spans="1:8" s="2" customFormat="1" ht="12.75">
      <c r="A24" s="6" t="s">
        <v>139</v>
      </c>
      <c r="B24" s="2">
        <v>1210</v>
      </c>
      <c r="D24" s="3">
        <v>0</v>
      </c>
      <c r="F24" s="2">
        <v>2003</v>
      </c>
      <c r="H24" s="3">
        <v>0</v>
      </c>
    </row>
    <row r="25" spans="1:8" s="2" customFormat="1" ht="12.75">
      <c r="A25" s="6"/>
      <c r="B25" s="11"/>
      <c r="D25" s="11"/>
      <c r="F25" s="11"/>
      <c r="H25" s="11"/>
    </row>
    <row r="26" spans="1:8" s="2" customFormat="1" ht="12.75">
      <c r="A26" s="6" t="s">
        <v>15</v>
      </c>
      <c r="B26" s="3">
        <f>SUM(B20:B25)</f>
        <v>2884</v>
      </c>
      <c r="C26" s="3">
        <v>0</v>
      </c>
      <c r="D26" s="3">
        <v>0</v>
      </c>
      <c r="F26" s="3">
        <f>SUM(F20:F25)</f>
        <v>5826</v>
      </c>
      <c r="G26" s="3">
        <v>0</v>
      </c>
      <c r="H26" s="3">
        <v>0</v>
      </c>
    </row>
    <row r="27" s="2" customFormat="1" ht="12.75">
      <c r="A27" s="6"/>
    </row>
    <row r="28" spans="1:8" s="2" customFormat="1" ht="12.75">
      <c r="A28" s="6" t="s">
        <v>16</v>
      </c>
      <c r="B28" s="3">
        <v>-539</v>
      </c>
      <c r="D28" s="3">
        <v>0</v>
      </c>
      <c r="F28" s="3">
        <v>-972</v>
      </c>
      <c r="H28" s="3">
        <v>0</v>
      </c>
    </row>
    <row r="29" spans="1:8" s="2" customFormat="1" ht="12.75">
      <c r="A29" s="6"/>
      <c r="B29" s="11"/>
      <c r="D29" s="11"/>
      <c r="F29" s="11"/>
      <c r="H29" s="11"/>
    </row>
    <row r="30" spans="1:8" s="2" customFormat="1" ht="12.75">
      <c r="A30" s="6" t="s">
        <v>134</v>
      </c>
      <c r="B30" s="3">
        <f>SUM(B26:B29)</f>
        <v>2345</v>
      </c>
      <c r="D30" s="3">
        <f>SUM(D26:D29)</f>
        <v>0</v>
      </c>
      <c r="F30" s="3">
        <f>SUM(F26:F29)</f>
        <v>4854</v>
      </c>
      <c r="H30" s="3">
        <f>SUM(H26:H29)</f>
        <v>0</v>
      </c>
    </row>
    <row r="31" spans="1:8" s="2" customFormat="1" ht="12.75">
      <c r="A31" s="6"/>
      <c r="B31" s="3"/>
      <c r="D31" s="3"/>
      <c r="F31" s="3"/>
      <c r="H31" s="3"/>
    </row>
    <row r="32" spans="1:8" s="2" customFormat="1" ht="12.75">
      <c r="A32" s="6" t="s">
        <v>126</v>
      </c>
      <c r="B32" s="3">
        <v>-344</v>
      </c>
      <c r="D32" s="3">
        <v>0</v>
      </c>
      <c r="F32" s="3">
        <v>-660</v>
      </c>
      <c r="H32" s="3">
        <v>0</v>
      </c>
    </row>
    <row r="33" spans="1:8" s="2" customFormat="1" ht="12.75">
      <c r="A33" s="6"/>
      <c r="B33" s="11"/>
      <c r="D33" s="11"/>
      <c r="F33" s="11"/>
      <c r="H33" s="11"/>
    </row>
    <row r="34" spans="1:8" s="2" customFormat="1" ht="12.75">
      <c r="A34" s="6" t="s">
        <v>17</v>
      </c>
      <c r="B34" s="12">
        <f>SUM(B30:B33)</f>
        <v>2001</v>
      </c>
      <c r="D34" s="12">
        <v>0</v>
      </c>
      <c r="F34" s="12">
        <f>SUM(F30:F33)</f>
        <v>4194</v>
      </c>
      <c r="H34" s="12">
        <v>0</v>
      </c>
    </row>
    <row r="35" spans="2:8" s="2" customFormat="1" ht="12.75">
      <c r="B35" s="13"/>
      <c r="C35" s="13"/>
      <c r="D35" s="14"/>
      <c r="E35" s="13"/>
      <c r="F35" s="13"/>
      <c r="G35" s="13"/>
      <c r="H35" s="14"/>
    </row>
    <row r="36" spans="1:8" s="2" customFormat="1" ht="12.75">
      <c r="A36" s="6" t="s">
        <v>142</v>
      </c>
      <c r="B36" s="2">
        <v>-86</v>
      </c>
      <c r="D36" s="3">
        <v>0</v>
      </c>
      <c r="F36" s="2">
        <v>-166</v>
      </c>
      <c r="H36" s="3">
        <v>0</v>
      </c>
    </row>
    <row r="37" spans="1:8" s="2" customFormat="1" ht="12.75">
      <c r="A37" s="6"/>
      <c r="B37" s="4"/>
      <c r="D37" s="4"/>
      <c r="F37" s="4"/>
      <c r="H37" s="4"/>
    </row>
    <row r="38" spans="1:8" s="2" customFormat="1" ht="12.75">
      <c r="A38" s="6" t="s">
        <v>18</v>
      </c>
      <c r="B38" s="2">
        <f>SUM(B34:B37)</f>
        <v>1915</v>
      </c>
      <c r="D38" s="2">
        <f>SUM(D34:D37)</f>
        <v>0</v>
      </c>
      <c r="F38" s="2">
        <f>SUM(F34:F37)</f>
        <v>4028</v>
      </c>
      <c r="H38" s="2">
        <f>SUM(H34:H37)</f>
        <v>0</v>
      </c>
    </row>
    <row r="39" spans="1:8" s="2" customFormat="1" ht="12.75">
      <c r="A39" s="6"/>
      <c r="D39" s="3"/>
      <c r="H39" s="3"/>
    </row>
    <row r="40" spans="1:8" s="2" customFormat="1" ht="12.75">
      <c r="A40" s="6" t="s">
        <v>174</v>
      </c>
      <c r="B40" s="2">
        <v>-703</v>
      </c>
      <c r="D40" s="3">
        <v>0</v>
      </c>
      <c r="F40" s="2">
        <v>-2816</v>
      </c>
      <c r="H40" s="3">
        <v>0</v>
      </c>
    </row>
    <row r="41" spans="2:8" s="2" customFormat="1" ht="12.75">
      <c r="B41" s="11"/>
      <c r="D41" s="11"/>
      <c r="F41" s="11"/>
      <c r="H41" s="11"/>
    </row>
    <row r="42" spans="1:8" s="2" customFormat="1" ht="13.5" thickBot="1">
      <c r="A42" s="6" t="s">
        <v>175</v>
      </c>
      <c r="B42" s="15">
        <f>SUM(B38:B41)</f>
        <v>1212</v>
      </c>
      <c r="D42" s="15">
        <f>SUM(D38:D41)</f>
        <v>0</v>
      </c>
      <c r="F42" s="15">
        <f>SUM(F38:F41)</f>
        <v>1212</v>
      </c>
      <c r="H42" s="15">
        <f>SUM(H38:H41)</f>
        <v>0</v>
      </c>
    </row>
    <row r="43" spans="1:8" s="2" customFormat="1" ht="13.5" thickTop="1">
      <c r="A43" s="6"/>
      <c r="D43" s="3"/>
      <c r="H43" s="3"/>
    </row>
    <row r="44" spans="1:8" s="2" customFormat="1" ht="12.75">
      <c r="A44" s="6"/>
      <c r="B44" s="16"/>
      <c r="C44" s="17"/>
      <c r="D44" s="18"/>
      <c r="E44" s="17"/>
      <c r="F44" s="16"/>
      <c r="H44" s="14"/>
    </row>
    <row r="45" spans="1:8" s="2" customFormat="1" ht="13.5" thickBot="1">
      <c r="A45" s="19" t="s">
        <v>149</v>
      </c>
      <c r="B45" s="81">
        <f>B42/((31577*2)*2/12)*100</f>
        <v>11.514710073787885</v>
      </c>
      <c r="C45" s="82"/>
      <c r="D45" s="83">
        <v>0</v>
      </c>
      <c r="E45" s="82"/>
      <c r="F45" s="81">
        <f>F42/((31577*2)*2/12)*100</f>
        <v>11.514710073787885</v>
      </c>
      <c r="H45" s="20">
        <v>0</v>
      </c>
    </row>
    <row r="46" spans="1:8" s="2" customFormat="1" ht="13.5" thickTop="1">
      <c r="A46" s="6"/>
      <c r="B46" s="84"/>
      <c r="C46" s="84"/>
      <c r="D46" s="85"/>
      <c r="E46" s="84"/>
      <c r="F46" s="85"/>
      <c r="H46" s="3"/>
    </row>
  </sheetData>
  <mergeCells count="2">
    <mergeCell ref="B9:D9"/>
    <mergeCell ref="F9:H9"/>
  </mergeCells>
  <printOptions horizontalCentered="1"/>
  <pageMargins left="0.75" right="0.75" top="0.75" bottom="0.75" header="0.5" footer="0.5"/>
  <pageSetup blackAndWhite="1" fitToHeight="1" fitToWidth="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47"/>
  <sheetViews>
    <sheetView workbookViewId="0" topLeftCell="A1">
      <selection activeCell="B37" sqref="B37"/>
    </sheetView>
  </sheetViews>
  <sheetFormatPr defaultColWidth="9.140625" defaultRowHeight="12.75"/>
  <cols>
    <col min="1" max="1" width="57.28125" style="27" customWidth="1"/>
    <col min="2" max="2" width="12.57421875" style="27" customWidth="1"/>
    <col min="3" max="3" width="1.7109375" style="27" customWidth="1"/>
    <col min="4" max="4" width="12.57421875" style="29" bestFit="1" customWidth="1"/>
    <col min="5" max="5" width="2.00390625" style="27" customWidth="1"/>
    <col min="6" max="16384" width="9.140625" style="27" customWidth="1"/>
  </cols>
  <sheetData>
    <row r="1" ht="12.75">
      <c r="A1" s="62" t="s">
        <v>1</v>
      </c>
    </row>
    <row r="2" ht="12.75">
      <c r="A2" s="63" t="s">
        <v>2</v>
      </c>
    </row>
    <row r="3" ht="12.75">
      <c r="A3" s="63"/>
    </row>
    <row r="5" ht="12.75">
      <c r="A5" s="37" t="s">
        <v>148</v>
      </c>
    </row>
    <row r="6" ht="12.75">
      <c r="A6" s="37" t="s">
        <v>4</v>
      </c>
    </row>
    <row r="7" ht="12.75">
      <c r="B7" s="29"/>
    </row>
    <row r="8" spans="2:4" ht="12.75">
      <c r="B8" s="29"/>
      <c r="D8" s="29" t="s">
        <v>19</v>
      </c>
    </row>
    <row r="9" spans="2:4" ht="12.75">
      <c r="B9" s="29" t="s">
        <v>20</v>
      </c>
      <c r="D9" s="29" t="s">
        <v>21</v>
      </c>
    </row>
    <row r="10" spans="2:4" ht="12.75">
      <c r="B10" s="29" t="s">
        <v>22</v>
      </c>
      <c r="D10" s="29" t="s">
        <v>23</v>
      </c>
    </row>
    <row r="11" spans="2:4" ht="12.75">
      <c r="B11" s="29" t="s">
        <v>10</v>
      </c>
      <c r="D11" s="29" t="s">
        <v>24</v>
      </c>
    </row>
    <row r="12" spans="2:4" ht="12.75">
      <c r="B12" s="64" t="s">
        <v>116</v>
      </c>
      <c r="D12" s="64" t="s">
        <v>25</v>
      </c>
    </row>
    <row r="13" spans="2:4" ht="12.75">
      <c r="B13" s="29" t="s">
        <v>127</v>
      </c>
      <c r="D13" s="29" t="s">
        <v>127</v>
      </c>
    </row>
    <row r="15" spans="1:4" s="17" customFormat="1" ht="12.75">
      <c r="A15" s="65" t="s">
        <v>121</v>
      </c>
      <c r="B15" s="17">
        <v>37820</v>
      </c>
      <c r="D15" s="47">
        <v>0</v>
      </c>
    </row>
    <row r="16" spans="1:4" s="17" customFormat="1" ht="12.75">
      <c r="A16" s="65" t="s">
        <v>132</v>
      </c>
      <c r="B16" s="17">
        <v>1530</v>
      </c>
      <c r="D16" s="47">
        <v>0</v>
      </c>
    </row>
    <row r="17" spans="1:4" s="17" customFormat="1" ht="12.75">
      <c r="A17" s="65" t="s">
        <v>26</v>
      </c>
      <c r="B17" s="17">
        <v>563</v>
      </c>
      <c r="D17" s="47"/>
    </row>
    <row r="18" spans="1:4" s="17" customFormat="1" ht="12.75">
      <c r="A18" s="65"/>
      <c r="D18" s="47"/>
    </row>
    <row r="19" spans="1:4" s="17" customFormat="1" ht="12.75">
      <c r="A19" s="65" t="s">
        <v>122</v>
      </c>
      <c r="D19" s="47"/>
    </row>
    <row r="20" spans="1:5" s="17" customFormat="1" ht="12.75">
      <c r="A20" s="30" t="s">
        <v>123</v>
      </c>
      <c r="B20" s="66">
        <v>15387</v>
      </c>
      <c r="C20" s="30"/>
      <c r="D20" s="67">
        <v>0</v>
      </c>
      <c r="E20" s="30"/>
    </row>
    <row r="21" spans="1:5" s="17" customFormat="1" ht="12.75">
      <c r="A21" s="30" t="s">
        <v>145</v>
      </c>
      <c r="B21" s="68">
        <v>36135.365145006996</v>
      </c>
      <c r="C21" s="30"/>
      <c r="D21" s="69">
        <v>0</v>
      </c>
      <c r="E21" s="30"/>
    </row>
    <row r="22" spans="1:5" s="17" customFormat="1" ht="12.75">
      <c r="A22" s="30" t="s">
        <v>128</v>
      </c>
      <c r="B22" s="68">
        <v>320.79</v>
      </c>
      <c r="C22" s="30"/>
      <c r="D22" s="69">
        <v>0</v>
      </c>
      <c r="E22" s="30"/>
    </row>
    <row r="23" spans="1:5" s="17" customFormat="1" ht="12.75">
      <c r="A23" s="30" t="s">
        <v>124</v>
      </c>
      <c r="B23" s="68">
        <v>4369.336322216001</v>
      </c>
      <c r="C23" s="30"/>
      <c r="D23" s="70" t="s">
        <v>27</v>
      </c>
      <c r="E23" s="30"/>
    </row>
    <row r="24" spans="1:5" s="17" customFormat="1" ht="12.75">
      <c r="A24" s="30"/>
      <c r="B24" s="71">
        <f>SUM(B20:B23)</f>
        <v>56212.49146722299</v>
      </c>
      <c r="C24" s="30"/>
      <c r="D24" s="71">
        <v>0</v>
      </c>
      <c r="E24" s="30"/>
    </row>
    <row r="25" spans="1:5" s="17" customFormat="1" ht="12.75">
      <c r="A25" s="72" t="s">
        <v>125</v>
      </c>
      <c r="B25" s="68"/>
      <c r="C25" s="30"/>
      <c r="D25" s="69"/>
      <c r="E25" s="30"/>
    </row>
    <row r="26" spans="1:5" s="17" customFormat="1" ht="12.75">
      <c r="A26" s="30" t="s">
        <v>144</v>
      </c>
      <c r="B26" s="68">
        <v>8552</v>
      </c>
      <c r="C26" s="30"/>
      <c r="D26" s="69">
        <v>0</v>
      </c>
      <c r="E26" s="30"/>
    </row>
    <row r="27" spans="1:5" s="17" customFormat="1" ht="12.75">
      <c r="A27" s="30" t="s">
        <v>28</v>
      </c>
      <c r="B27" s="68">
        <v>44856</v>
      </c>
      <c r="C27" s="30"/>
      <c r="D27" s="69">
        <v>0</v>
      </c>
      <c r="E27" s="30"/>
    </row>
    <row r="28" spans="1:5" s="17" customFormat="1" ht="12.75">
      <c r="A28" s="30" t="s">
        <v>126</v>
      </c>
      <c r="B28" s="68">
        <v>636</v>
      </c>
      <c r="C28" s="30"/>
      <c r="D28" s="69">
        <v>0</v>
      </c>
      <c r="E28" s="30"/>
    </row>
    <row r="29" spans="1:5" s="17" customFormat="1" ht="12.75">
      <c r="A29" s="30"/>
      <c r="B29" s="71">
        <f>SUM(B26:B28)</f>
        <v>54044</v>
      </c>
      <c r="C29" s="30"/>
      <c r="D29" s="71">
        <v>0</v>
      </c>
      <c r="E29" s="30"/>
    </row>
    <row r="30" s="17" customFormat="1" ht="12.75">
      <c r="D30" s="47"/>
    </row>
    <row r="31" spans="1:4" s="17" customFormat="1" ht="12.75">
      <c r="A31" s="65" t="s">
        <v>129</v>
      </c>
      <c r="B31" s="17">
        <f>B24-B29</f>
        <v>2168.4914672229934</v>
      </c>
      <c r="D31" s="17">
        <v>0</v>
      </c>
    </row>
    <row r="32" s="17" customFormat="1" ht="12.75"/>
    <row r="33" spans="2:4" s="17" customFormat="1" ht="13.5" thickBot="1">
      <c r="B33" s="32">
        <f>SUM(B15:B17)+B31</f>
        <v>42081.49146722299</v>
      </c>
      <c r="D33" s="32">
        <v>0</v>
      </c>
    </row>
    <row r="34" s="17" customFormat="1" ht="13.5" thickTop="1"/>
    <row r="35" spans="1:4" ht="12.75">
      <c r="A35" s="37" t="s">
        <v>130</v>
      </c>
      <c r="B35" s="17">
        <v>31577.018</v>
      </c>
      <c r="D35" s="73" t="s">
        <v>27</v>
      </c>
    </row>
    <row r="36" spans="1:4" ht="12.75">
      <c r="A36" s="37" t="s">
        <v>161</v>
      </c>
      <c r="B36" s="17">
        <v>1360</v>
      </c>
      <c r="D36" s="73">
        <v>0</v>
      </c>
    </row>
    <row r="37" spans="1:4" ht="12.75">
      <c r="A37" s="37"/>
      <c r="B37" s="17"/>
      <c r="D37" s="73"/>
    </row>
    <row r="38" spans="1:4" ht="12.75">
      <c r="A38" s="37" t="s">
        <v>29</v>
      </c>
      <c r="B38" s="74">
        <f>SUM(B35:B37)</f>
        <v>32937.018</v>
      </c>
      <c r="D38" s="74">
        <v>0</v>
      </c>
    </row>
    <row r="39" spans="1:4" ht="12.75">
      <c r="A39" s="37" t="s">
        <v>33</v>
      </c>
      <c r="B39" s="30">
        <v>4534</v>
      </c>
      <c r="D39" s="30"/>
    </row>
    <row r="40" spans="1:4" ht="12.75">
      <c r="A40" s="37" t="s">
        <v>142</v>
      </c>
      <c r="B40" s="30">
        <v>453</v>
      </c>
      <c r="D40" s="30">
        <v>0</v>
      </c>
    </row>
    <row r="41" spans="1:4" ht="12.75">
      <c r="A41" s="37" t="s">
        <v>131</v>
      </c>
      <c r="B41" s="30">
        <v>2832</v>
      </c>
      <c r="D41" s="30">
        <v>0</v>
      </c>
    </row>
    <row r="42" spans="1:4" ht="12.75">
      <c r="A42" s="37" t="s">
        <v>30</v>
      </c>
      <c r="B42" s="30">
        <v>1325</v>
      </c>
      <c r="D42" s="30">
        <v>0</v>
      </c>
    </row>
    <row r="43" spans="1:4" ht="12.75">
      <c r="A43" s="37"/>
      <c r="B43" s="30"/>
      <c r="D43" s="30"/>
    </row>
    <row r="44" spans="1:4" ht="13.5" thickBot="1">
      <c r="A44" s="37"/>
      <c r="B44" s="32">
        <f>SUM(B38:B43)</f>
        <v>42081.018</v>
      </c>
      <c r="D44" s="32">
        <v>0</v>
      </c>
    </row>
    <row r="45" spans="1:2" ht="13.5" thickTop="1">
      <c r="A45" s="75"/>
      <c r="B45" s="76"/>
    </row>
    <row r="46" spans="1:4" ht="12.75">
      <c r="A46" s="77" t="s">
        <v>34</v>
      </c>
      <c r="B46" s="78">
        <f>(B38-B16)/(B35*2)</f>
        <v>0.4973081688714241</v>
      </c>
      <c r="D46" s="79">
        <v>0</v>
      </c>
    </row>
    <row r="47" spans="1:2" ht="12.75">
      <c r="A47" s="75"/>
      <c r="B47" s="76"/>
    </row>
  </sheetData>
  <printOptions/>
  <pageMargins left="0.75" right="0.75" top="0.75" bottom="0.75" header="0.5" footer="0.5"/>
  <pageSetup fitToHeight="1" fitToWidth="1"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workbookViewId="0" topLeftCell="A2">
      <selection activeCell="D29" sqref="D29"/>
    </sheetView>
  </sheetViews>
  <sheetFormatPr defaultColWidth="9.140625" defaultRowHeight="12.75"/>
  <cols>
    <col min="1" max="1" width="30.00390625" style="6" customWidth="1"/>
    <col min="2" max="2" width="10.421875" style="2" customWidth="1"/>
    <col min="3" max="3" width="11.421875" style="2" customWidth="1"/>
    <col min="4" max="4" width="11.140625" style="2" customWidth="1"/>
    <col min="5" max="5" width="10.8515625" style="2" customWidth="1"/>
    <col min="6" max="6" width="9.421875" style="2" customWidth="1"/>
    <col min="7" max="16384" width="9.140625" style="6" customWidth="1"/>
  </cols>
  <sheetData>
    <row r="1" ht="12.75">
      <c r="A1" s="5" t="s">
        <v>1</v>
      </c>
    </row>
    <row r="2" ht="12.75">
      <c r="A2" s="25" t="s">
        <v>2</v>
      </c>
    </row>
    <row r="3" ht="12.75">
      <c r="A3" s="25"/>
    </row>
    <row r="5" ht="12.75">
      <c r="A5" s="8" t="s">
        <v>35</v>
      </c>
    </row>
    <row r="6" ht="12.75">
      <c r="A6" s="8" t="s">
        <v>119</v>
      </c>
    </row>
    <row r="7" ht="12.75">
      <c r="A7" s="8" t="s">
        <v>4</v>
      </c>
    </row>
    <row r="8" ht="12.75">
      <c r="A8" s="8"/>
    </row>
    <row r="10" spans="4:5" ht="12.75">
      <c r="D10" s="3" t="s">
        <v>36</v>
      </c>
      <c r="E10" s="3"/>
    </row>
    <row r="11" spans="4:6" ht="12.75">
      <c r="D11" s="3" t="s">
        <v>37</v>
      </c>
      <c r="E11" s="3" t="s">
        <v>161</v>
      </c>
      <c r="F11" s="3" t="s">
        <v>141</v>
      </c>
    </row>
    <row r="12" spans="4:6" ht="12.75">
      <c r="D12" s="3" t="s">
        <v>127</v>
      </c>
      <c r="E12" s="3" t="s">
        <v>127</v>
      </c>
      <c r="F12" s="3" t="s">
        <v>127</v>
      </c>
    </row>
    <row r="13" spans="4:6" ht="12.75">
      <c r="D13" s="3"/>
      <c r="E13" s="3"/>
      <c r="F13" s="3"/>
    </row>
    <row r="14" spans="1:6" ht="12.75">
      <c r="A14" s="6" t="s">
        <v>38</v>
      </c>
      <c r="D14" s="22" t="s">
        <v>27</v>
      </c>
      <c r="E14" s="2">
        <v>0</v>
      </c>
      <c r="F14" s="22" t="s">
        <v>27</v>
      </c>
    </row>
    <row r="16" spans="1:6" ht="12.75">
      <c r="A16" s="6" t="s">
        <v>39</v>
      </c>
      <c r="D16" s="2">
        <v>31577.018</v>
      </c>
      <c r="E16" s="2">
        <v>148</v>
      </c>
      <c r="F16" s="2">
        <f>SUM(D16:E16)</f>
        <v>31725.018</v>
      </c>
    </row>
    <row r="17" spans="4:5" ht="12.75">
      <c r="D17" s="13"/>
      <c r="E17" s="13"/>
    </row>
    <row r="18" spans="1:6" ht="12.75">
      <c r="A18" s="6" t="s">
        <v>18</v>
      </c>
      <c r="D18" s="13">
        <v>0</v>
      </c>
      <c r="E18" s="13">
        <v>1212</v>
      </c>
      <c r="F18" s="2">
        <f>SUM(D18:E18)</f>
        <v>1212</v>
      </c>
    </row>
    <row r="20" spans="1:6" ht="13.5" thickBot="1">
      <c r="A20" s="26" t="s">
        <v>118</v>
      </c>
      <c r="D20" s="21">
        <f>SUM(D14:D19)</f>
        <v>31577.018</v>
      </c>
      <c r="E20" s="21">
        <f>SUM(E14:E19)</f>
        <v>1360</v>
      </c>
      <c r="F20" s="21">
        <f>SUM(F14:F19)</f>
        <v>32937.018</v>
      </c>
    </row>
    <row r="21" ht="13.5" thickTop="1"/>
    <row r="23" ht="12.75">
      <c r="A23" s="2" t="s">
        <v>31</v>
      </c>
    </row>
    <row r="24" ht="12.75">
      <c r="A24" s="2"/>
    </row>
    <row r="25" ht="12.75">
      <c r="A25" s="2" t="s">
        <v>32</v>
      </c>
    </row>
    <row r="26" ht="12.75">
      <c r="A26" s="2"/>
    </row>
  </sheetData>
  <printOptions/>
  <pageMargins left="0.75" right="0.75" top="1" bottom="1" header="0.5" footer="0.5"/>
  <pageSetup fitToHeight="1" fitToWidth="1"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34" sqref="A34"/>
    </sheetView>
  </sheetViews>
  <sheetFormatPr defaultColWidth="9.140625" defaultRowHeight="12.75"/>
  <cols>
    <col min="1" max="1" width="50.00390625" style="6" customWidth="1"/>
    <col min="2" max="2" width="3.421875" style="6" customWidth="1"/>
    <col min="3" max="3" width="14.57421875" style="17" bestFit="1" customWidth="1"/>
    <col min="4" max="4" width="1.7109375" style="6" customWidth="1"/>
    <col min="5" max="5" width="12.8515625" style="6" customWidth="1"/>
    <col min="6" max="16384" width="9.140625" style="6" customWidth="1"/>
  </cols>
  <sheetData>
    <row r="1" ht="12.75">
      <c r="A1" s="5" t="s">
        <v>1</v>
      </c>
    </row>
    <row r="2" ht="12.75">
      <c r="A2" s="25" t="s">
        <v>2</v>
      </c>
    </row>
    <row r="3" ht="12.75">
      <c r="A3" s="25"/>
    </row>
    <row r="5" ht="12.75">
      <c r="A5" s="8" t="s">
        <v>40</v>
      </c>
    </row>
    <row r="6" ht="12.75">
      <c r="A6" s="8" t="s">
        <v>119</v>
      </c>
    </row>
    <row r="7" spans="1:3" ht="12.75">
      <c r="A7" s="37" t="s">
        <v>4</v>
      </c>
      <c r="C7" s="27"/>
    </row>
    <row r="8" spans="1:5" ht="12.75">
      <c r="A8" s="8"/>
      <c r="C8" s="9"/>
      <c r="E8" s="9"/>
    </row>
    <row r="9" spans="1:5" ht="12.75">
      <c r="A9" s="8"/>
      <c r="C9" s="9" t="s">
        <v>41</v>
      </c>
      <c r="D9" s="9"/>
      <c r="E9" s="9" t="s">
        <v>41</v>
      </c>
    </row>
    <row r="10" spans="1:5" ht="12.75">
      <c r="A10" s="8"/>
      <c r="C10" s="9" t="s">
        <v>8</v>
      </c>
      <c r="E10" s="9" t="s">
        <v>7</v>
      </c>
    </row>
    <row r="11" spans="1:5" ht="12.75">
      <c r="A11" s="8"/>
      <c r="C11" s="9" t="s">
        <v>10</v>
      </c>
      <c r="E11" s="9" t="s">
        <v>12</v>
      </c>
    </row>
    <row r="12" spans="1:5" ht="12.75">
      <c r="A12" s="8"/>
      <c r="B12" s="8"/>
      <c r="C12" s="28" t="s">
        <v>116</v>
      </c>
      <c r="D12" s="28"/>
      <c r="E12" s="28" t="s">
        <v>117</v>
      </c>
    </row>
    <row r="13" spans="1:5" ht="12.75">
      <c r="A13" s="8"/>
      <c r="C13" s="29" t="s">
        <v>127</v>
      </c>
      <c r="D13" s="29"/>
      <c r="E13" s="29" t="s">
        <v>127</v>
      </c>
    </row>
    <row r="14" spans="1:3" ht="12.75">
      <c r="A14" s="8"/>
      <c r="C14" s="27"/>
    </row>
    <row r="15" spans="1:5" ht="12.75">
      <c r="A15" s="8" t="s">
        <v>42</v>
      </c>
      <c r="C15" s="17">
        <v>-4980.6548530117525</v>
      </c>
      <c r="D15" s="2"/>
      <c r="E15" s="17">
        <v>0</v>
      </c>
    </row>
    <row r="16" spans="1:5" ht="12.75">
      <c r="A16" s="8"/>
      <c r="D16" s="2"/>
      <c r="E16" s="17"/>
    </row>
    <row r="17" spans="1:5" ht="12.75">
      <c r="A17" s="8" t="s">
        <v>162</v>
      </c>
      <c r="C17" s="17">
        <f>-534.7359135+4017-246</f>
        <v>3236.2640865</v>
      </c>
      <c r="D17" s="2"/>
      <c r="E17" s="17">
        <v>0</v>
      </c>
    </row>
    <row r="18" spans="3:5" ht="12.75">
      <c r="C18" s="30"/>
      <c r="D18" s="2"/>
      <c r="E18" s="17"/>
    </row>
    <row r="19" spans="1:5" ht="12.75">
      <c r="A19" s="8" t="s">
        <v>43</v>
      </c>
      <c r="C19" s="30">
        <v>3261.6674604049986</v>
      </c>
      <c r="D19" s="2"/>
      <c r="E19" s="17">
        <v>0</v>
      </c>
    </row>
    <row r="20" spans="3:5" ht="12.75">
      <c r="C20" s="31"/>
      <c r="D20" s="2"/>
      <c r="E20" s="31"/>
    </row>
    <row r="21" spans="1:5" ht="12.75">
      <c r="A21" s="6" t="s">
        <v>163</v>
      </c>
      <c r="C21" s="30">
        <f>SUM(C15:C20)</f>
        <v>1517.276693893246</v>
      </c>
      <c r="D21" s="2"/>
      <c r="E21" s="30">
        <v>0</v>
      </c>
    </row>
    <row r="22" spans="3:5" ht="12.75">
      <c r="C22" s="30"/>
      <c r="D22" s="2"/>
      <c r="E22" s="30"/>
    </row>
    <row r="23" spans="1:5" ht="12.75">
      <c r="A23" s="8" t="s">
        <v>176</v>
      </c>
      <c r="C23" s="86" t="s">
        <v>27</v>
      </c>
      <c r="D23" s="2"/>
      <c r="E23" s="30">
        <v>0</v>
      </c>
    </row>
    <row r="24" spans="3:5" ht="12.75">
      <c r="C24" s="30"/>
      <c r="D24" s="2"/>
      <c r="E24" s="30"/>
    </row>
    <row r="25" spans="1:5" ht="13.5" thickBot="1">
      <c r="A25" s="8" t="s">
        <v>177</v>
      </c>
      <c r="C25" s="32">
        <f>SUM(C21:C24)</f>
        <v>1517.276693893246</v>
      </c>
      <c r="D25" s="2"/>
      <c r="E25" s="32">
        <v>0</v>
      </c>
    </row>
    <row r="26" spans="3:5" ht="13.5" thickTop="1">
      <c r="C26" s="33"/>
      <c r="E26" s="13"/>
    </row>
    <row r="27" spans="3:5" ht="12.75">
      <c r="C27" s="33"/>
      <c r="E27" s="13"/>
    </row>
    <row r="28" spans="1:5" ht="12.75">
      <c r="A28" s="56" t="s">
        <v>164</v>
      </c>
      <c r="C28" s="33"/>
      <c r="E28" s="13"/>
    </row>
    <row r="29" spans="3:5" ht="12.75">
      <c r="C29" s="33"/>
      <c r="E29" s="13"/>
    </row>
    <row r="30" spans="1:5" ht="12.75">
      <c r="A30" s="6" t="s">
        <v>165</v>
      </c>
      <c r="C30" s="87">
        <v>4369</v>
      </c>
      <c r="E30" s="16">
        <v>0</v>
      </c>
    </row>
    <row r="31" spans="1:5" ht="12.75">
      <c r="A31" s="6" t="s">
        <v>166</v>
      </c>
      <c r="C31" s="88">
        <v>-2852</v>
      </c>
      <c r="E31" s="16">
        <v>0</v>
      </c>
    </row>
    <row r="32" spans="3:5" ht="12.75">
      <c r="C32" s="87"/>
      <c r="E32" s="16"/>
    </row>
    <row r="33" spans="1:5" ht="13.5" thickBot="1">
      <c r="A33" s="6" t="s">
        <v>177</v>
      </c>
      <c r="C33" s="89">
        <f>SUM(C30:C32)</f>
        <v>1517</v>
      </c>
      <c r="E33" s="90">
        <f>SUM(E30:E32)</f>
        <v>0</v>
      </c>
    </row>
    <row r="34" spans="3:5" ht="13.5" thickTop="1">
      <c r="C34" s="33"/>
      <c r="E34" s="13"/>
    </row>
    <row r="35" spans="3:5" ht="12.75">
      <c r="C35" s="33"/>
      <c r="E35" s="13"/>
    </row>
    <row r="36" ht="12.75">
      <c r="A36" s="2" t="s">
        <v>31</v>
      </c>
    </row>
    <row r="38" ht="12.75">
      <c r="A38" s="6" t="s">
        <v>32</v>
      </c>
    </row>
  </sheetData>
  <printOptions/>
  <pageMargins left="0.75" right="0.75" top="1" bottom="1" header="0.5" footer="0.5"/>
  <pageSetup fitToHeight="1" fitToWidth="1" orientation="portrait" paperSize="9" r:id="rId2"/>
  <drawing r:id="rId1"/>
</worksheet>
</file>

<file path=xl/worksheets/sheet5.xml><?xml version="1.0" encoding="utf-8"?>
<worksheet xmlns="http://schemas.openxmlformats.org/spreadsheetml/2006/main" xmlns:r="http://schemas.openxmlformats.org/officeDocument/2006/relationships">
  <dimension ref="A1:X341"/>
  <sheetViews>
    <sheetView tabSelected="1" workbookViewId="0" topLeftCell="A300">
      <selection activeCell="D308" sqref="D308"/>
    </sheetView>
  </sheetViews>
  <sheetFormatPr defaultColWidth="9.140625" defaultRowHeight="12.75"/>
  <cols>
    <col min="1" max="1" width="4.57421875" style="35" customWidth="1"/>
    <col min="2" max="2" width="11.57421875" style="6" customWidth="1"/>
    <col min="3" max="3" width="14.7109375" style="6" customWidth="1"/>
    <col min="4" max="4" width="9.28125" style="6" bestFit="1" customWidth="1"/>
    <col min="5" max="5" width="12.8515625" style="6" customWidth="1"/>
    <col min="6" max="6" width="9.8515625" style="6" customWidth="1"/>
    <col min="7" max="7" width="11.421875" style="6" customWidth="1"/>
    <col min="8" max="8" width="11.140625" style="6" customWidth="1"/>
    <col min="9" max="16384" width="9.140625" style="6" customWidth="1"/>
  </cols>
  <sheetData>
    <row r="1" ht="12.75">
      <c r="A1" s="5" t="s">
        <v>1</v>
      </c>
    </row>
    <row r="2" ht="12.75">
      <c r="A2" s="25" t="s">
        <v>2</v>
      </c>
    </row>
    <row r="3" ht="12.75">
      <c r="A3" s="25"/>
    </row>
    <row r="4" ht="12.75">
      <c r="A4" s="34"/>
    </row>
    <row r="5" ht="12.75">
      <c r="A5" s="35" t="s">
        <v>158</v>
      </c>
    </row>
    <row r="8" spans="1:2" ht="12.75">
      <c r="A8" s="36" t="s">
        <v>143</v>
      </c>
      <c r="B8" s="8" t="s">
        <v>44</v>
      </c>
    </row>
    <row r="23" spans="1:2" ht="12.75">
      <c r="A23" s="36" t="s">
        <v>140</v>
      </c>
      <c r="B23" s="8" t="s">
        <v>45</v>
      </c>
    </row>
    <row r="28" spans="1:2" ht="12.75">
      <c r="A28" s="36" t="s">
        <v>46</v>
      </c>
      <c r="B28" s="8" t="s">
        <v>150</v>
      </c>
    </row>
    <row r="29" spans="1:2" ht="12.75">
      <c r="A29" s="36"/>
      <c r="B29" s="8"/>
    </row>
    <row r="30" spans="1:8" ht="12.75">
      <c r="A30" s="36"/>
      <c r="B30" s="92" t="s">
        <v>151</v>
      </c>
      <c r="C30" s="92"/>
      <c r="D30" s="92"/>
      <c r="E30" s="92"/>
      <c r="F30" s="92"/>
      <c r="G30" s="92"/>
      <c r="H30" s="92"/>
    </row>
    <row r="31" spans="1:3" ht="12.75">
      <c r="A31" s="36"/>
      <c r="B31" s="27"/>
      <c r="C31" s="27"/>
    </row>
    <row r="32" spans="2:3" ht="12.75">
      <c r="B32" s="27"/>
      <c r="C32" s="27"/>
    </row>
    <row r="33" spans="1:2" ht="12.75">
      <c r="A33" s="36" t="s">
        <v>136</v>
      </c>
      <c r="B33" s="8" t="s">
        <v>47</v>
      </c>
    </row>
    <row r="34" spans="2:8" ht="12.75">
      <c r="B34" s="94" t="s">
        <v>152</v>
      </c>
      <c r="C34" s="94"/>
      <c r="D34" s="94"/>
      <c r="E34" s="94"/>
      <c r="F34" s="94"/>
      <c r="G34" s="94"/>
      <c r="H34" s="94"/>
    </row>
    <row r="35" spans="2:8" ht="12.75">
      <c r="B35" s="94"/>
      <c r="C35" s="94"/>
      <c r="D35" s="94"/>
      <c r="E35" s="94"/>
      <c r="F35" s="94"/>
      <c r="G35" s="94"/>
      <c r="H35" s="94"/>
    </row>
    <row r="36" spans="2:8" ht="12.75">
      <c r="B36" s="94"/>
      <c r="C36" s="94"/>
      <c r="D36" s="94"/>
      <c r="E36" s="94"/>
      <c r="F36" s="94"/>
      <c r="G36" s="94"/>
      <c r="H36" s="94"/>
    </row>
    <row r="39" spans="1:2" ht="12.75">
      <c r="A39" s="36" t="s">
        <v>48</v>
      </c>
      <c r="B39" s="8" t="s">
        <v>153</v>
      </c>
    </row>
    <row r="40" spans="1:2" ht="12.75">
      <c r="A40" s="36"/>
      <c r="B40" s="8"/>
    </row>
    <row r="41" spans="1:8" ht="12.75">
      <c r="A41" s="36"/>
      <c r="B41" s="94" t="s">
        <v>159</v>
      </c>
      <c r="C41" s="95"/>
      <c r="D41" s="95"/>
      <c r="E41" s="95"/>
      <c r="F41" s="95"/>
      <c r="G41" s="95"/>
      <c r="H41" s="95"/>
    </row>
    <row r="42" spans="2:8" ht="12.75">
      <c r="B42" s="95"/>
      <c r="C42" s="95"/>
      <c r="D42" s="95"/>
      <c r="E42" s="95"/>
      <c r="F42" s="95"/>
      <c r="G42" s="95"/>
      <c r="H42" s="95"/>
    </row>
    <row r="45" spans="1:2" ht="12.75">
      <c r="A45" s="36" t="s">
        <v>49</v>
      </c>
      <c r="B45" s="37" t="s">
        <v>154</v>
      </c>
    </row>
    <row r="51" spans="1:2" ht="12.75">
      <c r="A51" s="36" t="s">
        <v>50</v>
      </c>
      <c r="B51" s="8" t="s">
        <v>146</v>
      </c>
    </row>
    <row r="56" spans="1:2" ht="12.75">
      <c r="A56" s="36" t="s">
        <v>137</v>
      </c>
      <c r="B56" s="37" t="s">
        <v>51</v>
      </c>
    </row>
    <row r="57" spans="1:2" ht="12.75">
      <c r="A57" s="36"/>
      <c r="B57" s="8"/>
    </row>
    <row r="58" ht="12.75">
      <c r="B58" s="6" t="s">
        <v>52</v>
      </c>
    </row>
    <row r="60" spans="2:8" ht="12.75">
      <c r="B60" s="38"/>
      <c r="D60" s="39"/>
      <c r="E60" s="39" t="s">
        <v>53</v>
      </c>
      <c r="F60" s="39"/>
      <c r="G60" s="40"/>
      <c r="H60" s="39" t="s">
        <v>10</v>
      </c>
    </row>
    <row r="61" spans="2:8" ht="12.75">
      <c r="B61" s="38"/>
      <c r="D61" s="39"/>
      <c r="E61" s="9" t="s">
        <v>54</v>
      </c>
      <c r="F61" s="39" t="s">
        <v>55</v>
      </c>
      <c r="G61" s="39" t="s">
        <v>56</v>
      </c>
      <c r="H61" s="39" t="s">
        <v>57</v>
      </c>
    </row>
    <row r="62" spans="2:8" ht="12.75">
      <c r="B62" s="38"/>
      <c r="D62" s="41"/>
      <c r="E62" s="43" t="s">
        <v>58</v>
      </c>
      <c r="F62" s="42" t="s">
        <v>59</v>
      </c>
      <c r="G62" s="42" t="s">
        <v>0</v>
      </c>
      <c r="H62" s="42" t="s">
        <v>116</v>
      </c>
    </row>
    <row r="63" spans="2:8" ht="12.75">
      <c r="B63" s="38"/>
      <c r="D63" s="39"/>
      <c r="E63" s="39" t="s">
        <v>127</v>
      </c>
      <c r="F63" s="39" t="s">
        <v>127</v>
      </c>
      <c r="G63" s="39" t="s">
        <v>127</v>
      </c>
      <c r="H63" s="39" t="s">
        <v>127</v>
      </c>
    </row>
    <row r="64" spans="2:8" ht="12.75">
      <c r="B64" s="38"/>
      <c r="D64" s="44"/>
      <c r="E64" s="45"/>
      <c r="F64" s="38"/>
      <c r="G64" s="46"/>
      <c r="H64" s="46"/>
    </row>
    <row r="65" spans="2:8" ht="12.75">
      <c r="B65" s="38" t="s">
        <v>60</v>
      </c>
      <c r="E65" s="47">
        <v>48190.477010726005</v>
      </c>
      <c r="F65" s="47">
        <v>2745</v>
      </c>
      <c r="G65" s="47">
        <v>0</v>
      </c>
      <c r="H65" s="47">
        <v>50935.477010726005</v>
      </c>
    </row>
    <row r="66" spans="2:8" ht="12.75">
      <c r="B66" s="38" t="s">
        <v>61</v>
      </c>
      <c r="E66" s="48">
        <v>13154.033099999999</v>
      </c>
      <c r="F66" s="18" t="s">
        <v>147</v>
      </c>
      <c r="G66" s="47">
        <v>-13154.033099999999</v>
      </c>
      <c r="H66" s="47">
        <v>0</v>
      </c>
    </row>
    <row r="67" spans="2:8" ht="13.5" thickBot="1">
      <c r="B67" s="38" t="s">
        <v>62</v>
      </c>
      <c r="E67" s="49">
        <v>61344</v>
      </c>
      <c r="F67" s="49">
        <v>2745</v>
      </c>
      <c r="G67" s="49">
        <v>-13154.033099999999</v>
      </c>
      <c r="H67" s="49">
        <v>50935.477010726005</v>
      </c>
    </row>
    <row r="68" spans="2:8" ht="13.5" thickTop="1">
      <c r="B68" s="38"/>
      <c r="D68" s="47"/>
      <c r="E68" s="47"/>
      <c r="F68" s="47"/>
      <c r="G68" s="50"/>
      <c r="H68" s="47"/>
    </row>
    <row r="69" spans="2:8" ht="12.75">
      <c r="B69" s="38"/>
      <c r="D69" s="47"/>
      <c r="E69" s="18"/>
      <c r="F69" s="47"/>
      <c r="G69" s="50"/>
      <c r="H69" s="47"/>
    </row>
    <row r="70" spans="2:8" ht="12.75">
      <c r="B70" s="38" t="s">
        <v>63</v>
      </c>
      <c r="D70" s="47"/>
      <c r="E70" s="47">
        <v>4717.68911867001</v>
      </c>
      <c r="F70" s="47">
        <v>89</v>
      </c>
      <c r="G70" s="47">
        <v>47.04393181755131</v>
      </c>
      <c r="H70" s="47">
        <v>4853.733050487562</v>
      </c>
    </row>
    <row r="71" spans="2:8" ht="12.75">
      <c r="B71" s="38" t="s">
        <v>64</v>
      </c>
      <c r="D71" s="47"/>
      <c r="E71" s="47">
        <v>0</v>
      </c>
      <c r="F71" s="47">
        <v>0</v>
      </c>
      <c r="G71" s="47">
        <v>0</v>
      </c>
      <c r="H71" s="47">
        <v>0</v>
      </c>
    </row>
    <row r="72" spans="2:8" ht="13.5" thickBot="1">
      <c r="B72" s="6" t="s">
        <v>65</v>
      </c>
      <c r="D72" s="17"/>
      <c r="E72" s="49">
        <v>4717.68911867001</v>
      </c>
      <c r="F72" s="49">
        <v>89</v>
      </c>
      <c r="G72" s="49">
        <v>47.04393181755131</v>
      </c>
      <c r="H72" s="49">
        <v>4853.733050487562</v>
      </c>
    </row>
    <row r="73" spans="4:8" ht="13.5" thickTop="1">
      <c r="D73" s="17"/>
      <c r="E73" s="17"/>
      <c r="F73" s="18"/>
      <c r="G73" s="18"/>
      <c r="H73" s="18"/>
    </row>
    <row r="74" spans="6:7" ht="12.75">
      <c r="F74" s="23"/>
      <c r="G74" s="23"/>
    </row>
    <row r="75" spans="1:7" ht="12.75">
      <c r="A75" s="36" t="s">
        <v>66</v>
      </c>
      <c r="B75" s="8" t="s">
        <v>67</v>
      </c>
      <c r="G75" s="23"/>
    </row>
    <row r="81" spans="1:2" ht="12.75">
      <c r="A81" s="36" t="s">
        <v>68</v>
      </c>
      <c r="B81" s="8" t="s">
        <v>69</v>
      </c>
    </row>
    <row r="117" spans="1:2" ht="12.75">
      <c r="A117" s="36" t="s">
        <v>70</v>
      </c>
      <c r="B117" s="8" t="s">
        <v>71</v>
      </c>
    </row>
    <row r="144" ht="12.75">
      <c r="B144" s="56" t="s">
        <v>167</v>
      </c>
    </row>
    <row r="146" ht="12.75">
      <c r="B146" s="6" t="s">
        <v>178</v>
      </c>
    </row>
    <row r="147" ht="12.75">
      <c r="H147" s="9" t="s">
        <v>127</v>
      </c>
    </row>
    <row r="149" spans="2:8" ht="12.75">
      <c r="B149" s="6" t="s">
        <v>121</v>
      </c>
      <c r="H149" s="2">
        <v>38464</v>
      </c>
    </row>
    <row r="150" spans="2:8" ht="12.75">
      <c r="B150" s="6" t="s">
        <v>132</v>
      </c>
      <c r="H150" s="2">
        <v>1648</v>
      </c>
    </row>
    <row r="151" spans="2:8" ht="12.75">
      <c r="B151" s="6" t="s">
        <v>171</v>
      </c>
      <c r="H151" s="2">
        <v>563</v>
      </c>
    </row>
    <row r="152" spans="2:8" ht="12.75">
      <c r="B152" s="6" t="s">
        <v>122</v>
      </c>
      <c r="H152" s="2">
        <f>48076-3500+2816</f>
        <v>47392</v>
      </c>
    </row>
    <row r="153" spans="2:8" ht="12.75">
      <c r="B153" s="6" t="s">
        <v>125</v>
      </c>
      <c r="H153" s="2">
        <v>-46504</v>
      </c>
    </row>
    <row r="154" spans="2:8" ht="12.75">
      <c r="B154" s="6" t="s">
        <v>168</v>
      </c>
      <c r="H154" s="2">
        <v>-4677</v>
      </c>
    </row>
    <row r="155" spans="2:8" ht="12.75">
      <c r="B155" s="6" t="s">
        <v>142</v>
      </c>
      <c r="H155" s="2">
        <v>-722</v>
      </c>
    </row>
    <row r="156" ht="12.75">
      <c r="H156" s="4"/>
    </row>
    <row r="157" spans="2:8" ht="12.75">
      <c r="B157" s="6" t="s">
        <v>169</v>
      </c>
      <c r="H157" s="2">
        <f>SUM(H149:H156)</f>
        <v>36164</v>
      </c>
    </row>
    <row r="158" ht="12.75">
      <c r="H158" s="2"/>
    </row>
    <row r="159" spans="2:8" ht="12.75">
      <c r="B159" s="6" t="s">
        <v>170</v>
      </c>
      <c r="H159" s="2">
        <f>H161-H157</f>
        <v>-4586</v>
      </c>
    </row>
    <row r="161" spans="2:8" ht="13.5" thickBot="1">
      <c r="B161" s="6" t="s">
        <v>172</v>
      </c>
      <c r="H161" s="21">
        <v>31578</v>
      </c>
    </row>
    <row r="162" ht="13.5" thickTop="1">
      <c r="H162" s="13"/>
    </row>
    <row r="164" spans="1:2" ht="12.75">
      <c r="A164" s="36" t="s">
        <v>72</v>
      </c>
      <c r="B164" s="8" t="s">
        <v>73</v>
      </c>
    </row>
    <row r="170" spans="1:2" ht="12.75">
      <c r="A170" s="36" t="s">
        <v>74</v>
      </c>
      <c r="B170" s="8" t="s">
        <v>75</v>
      </c>
    </row>
    <row r="171" spans="1:2" ht="12.75">
      <c r="A171" s="36"/>
      <c r="B171" s="8"/>
    </row>
    <row r="172" spans="1:8" ht="12.75">
      <c r="A172" s="36"/>
      <c r="B172" s="92" t="s">
        <v>76</v>
      </c>
      <c r="C172" s="93"/>
      <c r="D172" s="93"/>
      <c r="E172" s="93"/>
      <c r="F172" s="93"/>
      <c r="G172" s="93"/>
      <c r="H172" s="93"/>
    </row>
    <row r="174" spans="2:6" ht="12.75">
      <c r="B174" s="27"/>
      <c r="C174" s="27"/>
      <c r="D174" s="27"/>
      <c r="E174" s="27"/>
      <c r="F174" s="27"/>
    </row>
    <row r="175" spans="1:6" ht="12.75">
      <c r="A175" s="36" t="s">
        <v>77</v>
      </c>
      <c r="B175" s="37" t="s">
        <v>78</v>
      </c>
      <c r="C175" s="27"/>
      <c r="D175" s="27"/>
      <c r="E175" s="27"/>
      <c r="F175" s="27"/>
    </row>
    <row r="176" spans="2:6" ht="12.75">
      <c r="B176" s="27"/>
      <c r="C176" s="27"/>
      <c r="D176" s="27"/>
      <c r="E176" s="27"/>
      <c r="F176" s="27"/>
    </row>
    <row r="181" ht="12.75">
      <c r="B181" s="8"/>
    </row>
    <row r="182" ht="12.75">
      <c r="B182" s="8"/>
    </row>
    <row r="183" spans="1:2" ht="12.75">
      <c r="A183" s="36" t="s">
        <v>79</v>
      </c>
      <c r="B183" s="8" t="s">
        <v>80</v>
      </c>
    </row>
    <row r="189" spans="1:2" ht="12.75">
      <c r="A189" s="36" t="s">
        <v>81</v>
      </c>
      <c r="B189" s="8" t="s">
        <v>82</v>
      </c>
    </row>
    <row r="196" spans="1:2" ht="12.75">
      <c r="A196" s="36" t="s">
        <v>83</v>
      </c>
      <c r="B196" s="8" t="s">
        <v>126</v>
      </c>
    </row>
    <row r="197" spans="6:8" ht="12.75">
      <c r="F197" s="9" t="s">
        <v>8</v>
      </c>
      <c r="H197" s="9" t="s">
        <v>8</v>
      </c>
    </row>
    <row r="198" spans="6:8" ht="12.75">
      <c r="F198" s="9" t="s">
        <v>10</v>
      </c>
      <c r="H198" s="9" t="s">
        <v>11</v>
      </c>
    </row>
    <row r="199" spans="6:8" ht="12.75">
      <c r="F199" s="9" t="s">
        <v>116</v>
      </c>
      <c r="H199" s="9" t="s">
        <v>116</v>
      </c>
    </row>
    <row r="200" spans="6:8" ht="12.75">
      <c r="F200" s="9" t="s">
        <v>127</v>
      </c>
      <c r="H200" s="9" t="s">
        <v>127</v>
      </c>
    </row>
    <row r="201" ht="12.75">
      <c r="B201" s="6" t="s">
        <v>84</v>
      </c>
    </row>
    <row r="203" spans="2:8" ht="12.75">
      <c r="B203" s="27" t="s">
        <v>85</v>
      </c>
      <c r="C203" s="27"/>
      <c r="D203" s="27"/>
      <c r="E203" s="27"/>
      <c r="F203" s="52"/>
      <c r="G203" s="52"/>
      <c r="H203" s="52"/>
    </row>
    <row r="204" spans="2:8" ht="12.75" customHeight="1" hidden="1">
      <c r="B204" s="27"/>
      <c r="C204" s="27"/>
      <c r="D204" s="27"/>
      <c r="E204" s="27"/>
      <c r="F204" s="52"/>
      <c r="G204" s="52"/>
      <c r="H204" s="52"/>
    </row>
    <row r="205" spans="2:8" ht="12.75">
      <c r="B205" s="51" t="s">
        <v>86</v>
      </c>
      <c r="C205" s="27"/>
      <c r="D205" s="27"/>
      <c r="E205" s="27"/>
      <c r="F205" s="52">
        <v>358</v>
      </c>
      <c r="G205" s="52"/>
      <c r="H205" s="52">
        <v>744.4146046010003</v>
      </c>
    </row>
    <row r="206" spans="2:8" ht="12.75">
      <c r="B206" s="27" t="s">
        <v>87</v>
      </c>
      <c r="C206" s="27"/>
      <c r="D206" s="27"/>
      <c r="E206" s="27"/>
      <c r="F206" s="53"/>
      <c r="G206" s="52"/>
      <c r="H206" s="53"/>
    </row>
    <row r="207" spans="2:8" ht="12.75">
      <c r="B207" s="51" t="s">
        <v>86</v>
      </c>
      <c r="C207" s="27"/>
      <c r="D207" s="27"/>
      <c r="E207" s="27"/>
      <c r="F207" s="52">
        <v>-14</v>
      </c>
      <c r="G207" s="52"/>
      <c r="H207" s="52">
        <v>-84</v>
      </c>
    </row>
    <row r="208" spans="2:8" ht="13.5" thickBot="1">
      <c r="B208" s="27" t="s">
        <v>135</v>
      </c>
      <c r="C208" s="27"/>
      <c r="D208" s="27"/>
      <c r="E208" s="27"/>
      <c r="F208" s="49">
        <v>344</v>
      </c>
      <c r="G208" s="52"/>
      <c r="H208" s="49">
        <v>659.6647448139154</v>
      </c>
    </row>
    <row r="209" ht="13.5" thickTop="1"/>
    <row r="210" ht="12.75">
      <c r="B210" s="6" t="s">
        <v>88</v>
      </c>
    </row>
    <row r="212" spans="6:8" ht="12.75">
      <c r="F212" s="9" t="s">
        <v>8</v>
      </c>
      <c r="H212" s="9" t="s">
        <v>8</v>
      </c>
    </row>
    <row r="213" spans="6:8" ht="12.75">
      <c r="F213" s="9" t="s">
        <v>10</v>
      </c>
      <c r="H213" s="9" t="s">
        <v>11</v>
      </c>
    </row>
    <row r="214" spans="6:8" ht="12.75">
      <c r="F214" s="9" t="s">
        <v>116</v>
      </c>
      <c r="H214" s="9" t="s">
        <v>116</v>
      </c>
    </row>
    <row r="215" spans="6:8" ht="12.75">
      <c r="F215" s="9" t="s">
        <v>127</v>
      </c>
      <c r="H215" s="9" t="s">
        <v>127</v>
      </c>
    </row>
    <row r="217" spans="2:8" ht="12.75">
      <c r="B217" s="6" t="s">
        <v>89</v>
      </c>
      <c r="D217" s="27"/>
      <c r="E217" s="27"/>
      <c r="F217" s="52">
        <v>656.0452541365173</v>
      </c>
      <c r="G217" s="52"/>
      <c r="H217" s="52">
        <v>1359</v>
      </c>
    </row>
    <row r="218" spans="2:8" ht="12.75">
      <c r="B218" s="6" t="s">
        <v>90</v>
      </c>
      <c r="D218" s="27"/>
      <c r="E218" s="27"/>
      <c r="F218" s="52">
        <v>624.7572516</v>
      </c>
      <c r="G218" s="52"/>
      <c r="H218" s="52">
        <v>1092</v>
      </c>
    </row>
    <row r="219" spans="2:8" ht="12.75">
      <c r="B219" s="6" t="s">
        <v>91</v>
      </c>
      <c r="D219" s="27"/>
      <c r="E219" s="27"/>
      <c r="F219" s="52">
        <v>-618</v>
      </c>
      <c r="G219" s="52"/>
      <c r="H219" s="52">
        <v>-1190</v>
      </c>
    </row>
    <row r="220" spans="2:8" ht="12.75">
      <c r="B220" s="6" t="s">
        <v>92</v>
      </c>
      <c r="D220" s="27"/>
      <c r="E220" s="27"/>
      <c r="F220" s="52">
        <v>-332</v>
      </c>
      <c r="G220" s="52"/>
      <c r="H220" s="52">
        <v>-625.4404111760018</v>
      </c>
    </row>
    <row r="221" spans="2:8" ht="12.75">
      <c r="B221" s="1" t="s">
        <v>93</v>
      </c>
      <c r="D221" s="27"/>
      <c r="E221" s="27"/>
      <c r="F221" s="52">
        <v>13</v>
      </c>
      <c r="G221" s="52"/>
      <c r="H221" s="52">
        <v>24</v>
      </c>
    </row>
    <row r="222" spans="2:8" ht="12.75">
      <c r="B222" s="1"/>
      <c r="D222" s="27"/>
      <c r="E222" s="27"/>
      <c r="F222" s="52"/>
      <c r="G222" s="52"/>
      <c r="H222" s="52"/>
    </row>
    <row r="223" spans="2:8" ht="13.5" thickBot="1">
      <c r="B223" s="27" t="s">
        <v>135</v>
      </c>
      <c r="D223" s="27"/>
      <c r="E223" s="27"/>
      <c r="F223" s="54">
        <f>SUM(F217:F222)</f>
        <v>343.80250573651733</v>
      </c>
      <c r="G223" s="52"/>
      <c r="H223" s="54">
        <f>SUM(H217:H222)</f>
        <v>659.5595888239982</v>
      </c>
    </row>
    <row r="224" spans="2:8" ht="13.5" thickTop="1">
      <c r="B224" s="27"/>
      <c r="D224" s="27"/>
      <c r="E224" s="27"/>
      <c r="F224" s="53"/>
      <c r="G224" s="52"/>
      <c r="H224" s="53"/>
    </row>
    <row r="225" spans="6:8" ht="12.75">
      <c r="F225" s="55"/>
      <c r="G225" s="55"/>
      <c r="H225" s="55"/>
    </row>
    <row r="226" spans="1:2" ht="12.75">
      <c r="A226" s="36" t="s">
        <v>94</v>
      </c>
      <c r="B226" s="8" t="s">
        <v>95</v>
      </c>
    </row>
    <row r="232" spans="1:2" ht="12.75">
      <c r="A232" s="36" t="s">
        <v>96</v>
      </c>
      <c r="B232" s="8" t="s">
        <v>97</v>
      </c>
    </row>
    <row r="240" spans="1:2" ht="12.75">
      <c r="A240" s="36" t="s">
        <v>98</v>
      </c>
      <c r="B240" s="8" t="s">
        <v>99</v>
      </c>
    </row>
    <row r="245" spans="1:24" ht="12.75">
      <c r="A245" s="36" t="s">
        <v>100</v>
      </c>
      <c r="B245" s="8" t="s">
        <v>101</v>
      </c>
      <c r="I245" s="24"/>
      <c r="J245" s="24"/>
      <c r="K245" s="24"/>
      <c r="L245" s="24"/>
      <c r="M245" s="24"/>
      <c r="N245" s="24"/>
      <c r="O245" s="24"/>
      <c r="P245" s="24"/>
      <c r="Q245" s="24"/>
      <c r="R245" s="24"/>
      <c r="S245" s="24"/>
      <c r="T245" s="24"/>
      <c r="U245" s="24"/>
      <c r="V245" s="24"/>
      <c r="W245" s="24"/>
      <c r="X245" s="24"/>
    </row>
    <row r="246" spans="1:24" ht="12.75">
      <c r="A246" s="36"/>
      <c r="B246" s="8"/>
      <c r="I246" s="24"/>
      <c r="J246" s="24"/>
      <c r="K246" s="24"/>
      <c r="L246" s="24"/>
      <c r="M246" s="24"/>
      <c r="N246" s="24"/>
      <c r="O246" s="24"/>
      <c r="P246" s="24"/>
      <c r="Q246" s="24"/>
      <c r="R246" s="24"/>
      <c r="S246" s="24"/>
      <c r="T246" s="24"/>
      <c r="U246" s="24"/>
      <c r="V246" s="24"/>
      <c r="W246" s="24"/>
      <c r="X246" s="24"/>
    </row>
    <row r="247" spans="1:24" ht="12.75">
      <c r="A247" s="36"/>
      <c r="B247" s="6" t="s">
        <v>120</v>
      </c>
      <c r="I247" s="24"/>
      <c r="J247" s="24"/>
      <c r="K247" s="24"/>
      <c r="L247" s="24"/>
      <c r="M247" s="24"/>
      <c r="N247" s="24"/>
      <c r="O247" s="24"/>
      <c r="P247" s="24"/>
      <c r="Q247" s="24"/>
      <c r="R247" s="24"/>
      <c r="S247" s="24"/>
      <c r="T247" s="24"/>
      <c r="U247" s="24"/>
      <c r="V247" s="24"/>
      <c r="W247" s="24"/>
      <c r="X247" s="24"/>
    </row>
    <row r="248" spans="1:24" ht="12.75">
      <c r="A248" s="36"/>
      <c r="B248" s="8"/>
      <c r="H248" s="9" t="s">
        <v>102</v>
      </c>
      <c r="I248" s="24"/>
      <c r="J248" s="24"/>
      <c r="K248" s="24"/>
      <c r="L248" s="24"/>
      <c r="M248" s="24"/>
      <c r="N248" s="24"/>
      <c r="O248" s="24"/>
      <c r="P248" s="24"/>
      <c r="Q248" s="24"/>
      <c r="R248" s="24"/>
      <c r="S248" s="24"/>
      <c r="T248" s="24"/>
      <c r="U248" s="24"/>
      <c r="V248" s="24"/>
      <c r="W248" s="24"/>
      <c r="X248" s="24"/>
    </row>
    <row r="249" spans="8:24" ht="12.75">
      <c r="H249" s="10" t="s">
        <v>116</v>
      </c>
      <c r="I249" s="24"/>
      <c r="J249" s="24"/>
      <c r="K249" s="24"/>
      <c r="L249" s="24"/>
      <c r="M249" s="24"/>
      <c r="N249" s="24"/>
      <c r="O249" s="24"/>
      <c r="P249" s="24"/>
      <c r="Q249" s="24"/>
      <c r="R249" s="24"/>
      <c r="S249" s="24"/>
      <c r="T249" s="24"/>
      <c r="U249" s="24"/>
      <c r="V249" s="24"/>
      <c r="W249" s="24"/>
      <c r="X249" s="24"/>
    </row>
    <row r="250" spans="2:24" ht="12.75">
      <c r="B250" s="27"/>
      <c r="C250" s="27"/>
      <c r="E250" s="29"/>
      <c r="F250" s="29" t="s">
        <v>103</v>
      </c>
      <c r="G250" s="29" t="s">
        <v>104</v>
      </c>
      <c r="H250" s="29" t="s">
        <v>141</v>
      </c>
      <c r="I250" s="24"/>
      <c r="J250" s="24"/>
      <c r="K250" s="24"/>
      <c r="L250" s="24"/>
      <c r="M250" s="24"/>
      <c r="N250" s="24"/>
      <c r="O250" s="24"/>
      <c r="P250" s="24"/>
      <c r="Q250" s="24"/>
      <c r="R250" s="24"/>
      <c r="S250" s="24"/>
      <c r="T250" s="24"/>
      <c r="U250" s="24"/>
      <c r="V250" s="24"/>
      <c r="W250" s="24"/>
      <c r="X250" s="24"/>
    </row>
    <row r="251" spans="2:24" ht="12.75">
      <c r="B251" s="27"/>
      <c r="C251" s="27"/>
      <c r="E251" s="27"/>
      <c r="F251" s="29" t="s">
        <v>127</v>
      </c>
      <c r="G251" s="29" t="s">
        <v>127</v>
      </c>
      <c r="H251" s="29" t="s">
        <v>127</v>
      </c>
      <c r="I251" s="24"/>
      <c r="J251" s="24"/>
      <c r="K251" s="24"/>
      <c r="L251" s="24"/>
      <c r="M251" s="24"/>
      <c r="N251" s="24"/>
      <c r="O251" s="24"/>
      <c r="P251" s="24"/>
      <c r="Q251" s="24"/>
      <c r="R251" s="24"/>
      <c r="S251" s="24"/>
      <c r="T251" s="24"/>
      <c r="U251" s="24"/>
      <c r="V251" s="24"/>
      <c r="W251" s="24"/>
      <c r="X251" s="24"/>
    </row>
    <row r="252" spans="2:24" ht="12.75">
      <c r="B252" s="27"/>
      <c r="C252" s="27"/>
      <c r="E252" s="27"/>
      <c r="F252" s="27"/>
      <c r="G252" s="27"/>
      <c r="H252" s="27"/>
      <c r="I252" s="24"/>
      <c r="J252" s="24"/>
      <c r="K252" s="24"/>
      <c r="L252" s="24"/>
      <c r="M252" s="24"/>
      <c r="N252" s="24"/>
      <c r="O252" s="24"/>
      <c r="P252" s="24"/>
      <c r="Q252" s="24"/>
      <c r="R252" s="24"/>
      <c r="S252" s="24"/>
      <c r="T252" s="24"/>
      <c r="U252" s="24"/>
      <c r="V252" s="24"/>
      <c r="W252" s="24"/>
      <c r="X252" s="24"/>
    </row>
    <row r="253" spans="2:24" ht="12.75">
      <c r="B253" s="27" t="s">
        <v>28</v>
      </c>
      <c r="C253" s="27"/>
      <c r="E253" s="52"/>
      <c r="I253" s="24"/>
      <c r="J253" s="24"/>
      <c r="K253" s="24"/>
      <c r="L253" s="24"/>
      <c r="M253" s="24"/>
      <c r="N253" s="24"/>
      <c r="O253" s="24"/>
      <c r="P253" s="24"/>
      <c r="Q253" s="24"/>
      <c r="R253" s="24"/>
      <c r="S253" s="24"/>
      <c r="T253" s="24"/>
      <c r="U253" s="24"/>
      <c r="V253" s="24"/>
      <c r="W253" s="24"/>
      <c r="X253" s="24"/>
    </row>
    <row r="254" spans="2:24" ht="12.75">
      <c r="B254" s="27" t="s">
        <v>105</v>
      </c>
      <c r="C254" s="27"/>
      <c r="E254" s="52"/>
      <c r="F254" s="52">
        <v>26430.61481</v>
      </c>
      <c r="G254" s="52">
        <v>16801.057434478</v>
      </c>
      <c r="H254" s="52">
        <v>43231.672244478</v>
      </c>
      <c r="I254" s="24"/>
      <c r="J254" s="24"/>
      <c r="K254" s="24"/>
      <c r="L254" s="24"/>
      <c r="M254" s="24"/>
      <c r="N254" s="24"/>
      <c r="O254" s="24"/>
      <c r="P254" s="24"/>
      <c r="Q254" s="24"/>
      <c r="R254" s="24"/>
      <c r="S254" s="24"/>
      <c r="T254" s="24"/>
      <c r="U254" s="24"/>
      <c r="V254" s="24"/>
      <c r="W254" s="24"/>
      <c r="X254" s="24"/>
    </row>
    <row r="255" spans="2:24" ht="12.75">
      <c r="B255" s="27" t="s">
        <v>106</v>
      </c>
      <c r="C255" s="27"/>
      <c r="E255" s="52"/>
      <c r="F255" s="52">
        <v>1546.3672900000001</v>
      </c>
      <c r="G255" s="52">
        <v>0</v>
      </c>
      <c r="H255" s="52">
        <v>1546.3672900000001</v>
      </c>
      <c r="I255" s="24"/>
      <c r="J255" s="24"/>
      <c r="K255" s="24"/>
      <c r="L255" s="24"/>
      <c r="M255" s="24"/>
      <c r="N255" s="24"/>
      <c r="O255" s="24"/>
      <c r="P255" s="24"/>
      <c r="Q255" s="24"/>
      <c r="R255" s="24"/>
      <c r="S255" s="24"/>
      <c r="T255" s="24"/>
      <c r="U255" s="24"/>
      <c r="V255" s="24"/>
      <c r="W255" s="24"/>
      <c r="X255" s="24"/>
    </row>
    <row r="256" spans="2:24" ht="12.75">
      <c r="B256" s="27" t="s">
        <v>107</v>
      </c>
      <c r="C256" s="27"/>
      <c r="E256" s="52"/>
      <c r="F256" s="52">
        <v>77.73381</v>
      </c>
      <c r="G256" s="52">
        <v>0</v>
      </c>
      <c r="H256" s="52">
        <v>77.73381</v>
      </c>
      <c r="I256" s="24"/>
      <c r="J256" s="24"/>
      <c r="K256" s="24"/>
      <c r="L256" s="24"/>
      <c r="M256" s="24"/>
      <c r="N256" s="24"/>
      <c r="O256" s="24"/>
      <c r="P256" s="24"/>
      <c r="Q256" s="24"/>
      <c r="R256" s="24"/>
      <c r="S256" s="24"/>
      <c r="T256" s="24"/>
      <c r="U256" s="24"/>
      <c r="V256" s="24"/>
      <c r="W256" s="24"/>
      <c r="X256" s="24"/>
    </row>
    <row r="257" spans="2:24" ht="12.75">
      <c r="B257" s="27"/>
      <c r="C257" s="27"/>
      <c r="E257" s="52"/>
      <c r="F257" s="57">
        <v>28054.715910000003</v>
      </c>
      <c r="G257" s="57">
        <v>16801.057434478</v>
      </c>
      <c r="H257" s="57">
        <v>44855.773344478</v>
      </c>
      <c r="I257" s="24"/>
      <c r="J257" s="24"/>
      <c r="K257" s="24"/>
      <c r="L257" s="24"/>
      <c r="M257" s="24"/>
      <c r="N257" s="24"/>
      <c r="O257" s="24"/>
      <c r="P257" s="24"/>
      <c r="Q257" s="24"/>
      <c r="R257" s="24"/>
      <c r="S257" s="24"/>
      <c r="T257" s="24"/>
      <c r="U257" s="24"/>
      <c r="V257" s="24"/>
      <c r="W257" s="24"/>
      <c r="X257" s="24"/>
    </row>
    <row r="258" spans="2:24" ht="12.75">
      <c r="B258" s="27"/>
      <c r="C258" s="27"/>
      <c r="E258" s="52"/>
      <c r="F258" s="52"/>
      <c r="G258" s="52"/>
      <c r="H258" s="52"/>
      <c r="I258" s="24"/>
      <c r="J258" s="24"/>
      <c r="K258" s="24"/>
      <c r="L258" s="24"/>
      <c r="M258" s="24"/>
      <c r="N258" s="24"/>
      <c r="O258" s="24"/>
      <c r="P258" s="24"/>
      <c r="Q258" s="24"/>
      <c r="R258" s="24"/>
      <c r="S258" s="24"/>
      <c r="T258" s="24"/>
      <c r="U258" s="24"/>
      <c r="V258" s="24"/>
      <c r="W258" s="24"/>
      <c r="X258" s="24"/>
    </row>
    <row r="259" spans="2:24" ht="12.75">
      <c r="B259" s="27" t="s">
        <v>30</v>
      </c>
      <c r="C259" s="27"/>
      <c r="E259" s="52"/>
      <c r="I259" s="24"/>
      <c r="J259" s="24"/>
      <c r="K259" s="24"/>
      <c r="L259" s="24"/>
      <c r="M259" s="24"/>
      <c r="N259" s="24"/>
      <c r="O259" s="24"/>
      <c r="P259" s="24"/>
      <c r="Q259" s="24"/>
      <c r="R259" s="24"/>
      <c r="S259" s="24"/>
      <c r="T259" s="24"/>
      <c r="U259" s="24"/>
      <c r="V259" s="24"/>
      <c r="W259" s="24"/>
      <c r="X259" s="24"/>
    </row>
    <row r="260" spans="2:24" ht="12.75">
      <c r="B260" s="27" t="s">
        <v>105</v>
      </c>
      <c r="C260" s="27"/>
      <c r="E260" s="52"/>
      <c r="F260" s="52">
        <v>451</v>
      </c>
      <c r="G260" s="52">
        <v>444.9003</v>
      </c>
      <c r="H260" s="52">
        <v>895.9003</v>
      </c>
      <c r="I260" s="24"/>
      <c r="J260" s="24"/>
      <c r="K260" s="24"/>
      <c r="L260" s="24"/>
      <c r="M260" s="24"/>
      <c r="N260" s="24"/>
      <c r="O260" s="24"/>
      <c r="P260" s="24"/>
      <c r="Q260" s="24"/>
      <c r="R260" s="24"/>
      <c r="S260" s="24"/>
      <c r="T260" s="24"/>
      <c r="U260" s="24"/>
      <c r="V260" s="24"/>
      <c r="W260" s="24"/>
      <c r="X260" s="24"/>
    </row>
    <row r="261" spans="2:24" ht="12.75">
      <c r="B261" s="27" t="s">
        <v>106</v>
      </c>
      <c r="C261" s="27"/>
      <c r="E261" s="52"/>
      <c r="F261" s="52">
        <v>0</v>
      </c>
      <c r="G261" s="52">
        <v>0</v>
      </c>
      <c r="H261" s="52">
        <v>0</v>
      </c>
      <c r="I261" s="24"/>
      <c r="J261" s="24"/>
      <c r="K261" s="24"/>
      <c r="L261" s="24"/>
      <c r="M261" s="24"/>
      <c r="N261" s="24"/>
      <c r="O261" s="24"/>
      <c r="P261" s="24"/>
      <c r="Q261" s="24"/>
      <c r="R261" s="24"/>
      <c r="S261" s="24"/>
      <c r="T261" s="24"/>
      <c r="U261" s="24"/>
      <c r="V261" s="24"/>
      <c r="W261" s="24"/>
      <c r="X261" s="24"/>
    </row>
    <row r="262" spans="2:24" ht="12.75">
      <c r="B262" s="27" t="s">
        <v>107</v>
      </c>
      <c r="C262" s="27"/>
      <c r="E262" s="52"/>
      <c r="F262" s="52">
        <v>429.2153455450001</v>
      </c>
      <c r="G262" s="52">
        <v>0</v>
      </c>
      <c r="H262" s="52">
        <v>429.2153455450001</v>
      </c>
      <c r="I262" s="24"/>
      <c r="J262" s="24"/>
      <c r="K262" s="24"/>
      <c r="L262" s="24"/>
      <c r="M262" s="24"/>
      <c r="N262" s="24"/>
      <c r="O262" s="24"/>
      <c r="P262" s="24"/>
      <c r="Q262" s="24"/>
      <c r="R262" s="24"/>
      <c r="S262" s="24"/>
      <c r="T262" s="24"/>
      <c r="U262" s="24"/>
      <c r="V262" s="24"/>
      <c r="W262" s="24"/>
      <c r="X262" s="24"/>
    </row>
    <row r="263" spans="2:24" ht="12.75">
      <c r="B263" s="27"/>
      <c r="C263" s="27"/>
      <c r="E263" s="52"/>
      <c r="F263" s="57">
        <v>880.2153455450001</v>
      </c>
      <c r="G263" s="57">
        <v>444.9003</v>
      </c>
      <c r="H263" s="57">
        <v>1325.115645545</v>
      </c>
      <c r="I263" s="24"/>
      <c r="J263" s="24"/>
      <c r="K263" s="24"/>
      <c r="L263" s="24"/>
      <c r="M263" s="24"/>
      <c r="N263" s="24"/>
      <c r="O263" s="24"/>
      <c r="P263" s="24"/>
      <c r="Q263" s="24"/>
      <c r="R263" s="24"/>
      <c r="S263" s="24"/>
      <c r="T263" s="24"/>
      <c r="U263" s="24"/>
      <c r="V263" s="24"/>
      <c r="W263" s="24"/>
      <c r="X263" s="24"/>
    </row>
    <row r="264" spans="2:24" ht="12.75">
      <c r="B264" s="27"/>
      <c r="C264" s="27"/>
      <c r="E264" s="52"/>
      <c r="F264" s="52"/>
      <c r="G264" s="52"/>
      <c r="H264" s="52"/>
      <c r="I264" s="24"/>
      <c r="J264" s="24"/>
      <c r="K264" s="24"/>
      <c r="L264" s="24"/>
      <c r="M264" s="24"/>
      <c r="N264" s="24"/>
      <c r="O264" s="24"/>
      <c r="P264" s="24"/>
      <c r="Q264" s="24"/>
      <c r="R264" s="24"/>
      <c r="S264" s="24"/>
      <c r="T264" s="24"/>
      <c r="U264" s="24"/>
      <c r="V264" s="24"/>
      <c r="W264" s="24"/>
      <c r="X264" s="24"/>
    </row>
    <row r="265" spans="2:24" ht="13.5" thickBot="1">
      <c r="B265" s="27" t="s">
        <v>141</v>
      </c>
      <c r="C265" s="27"/>
      <c r="E265" s="27"/>
      <c r="F265" s="54">
        <v>28934.931255545</v>
      </c>
      <c r="G265" s="54">
        <v>17245.957734478</v>
      </c>
      <c r="H265" s="54">
        <v>46180.888990023</v>
      </c>
      <c r="I265" s="24"/>
      <c r="J265" s="24"/>
      <c r="K265" s="24"/>
      <c r="L265" s="24"/>
      <c r="M265" s="24"/>
      <c r="N265" s="24"/>
      <c r="O265" s="24"/>
      <c r="P265" s="24"/>
      <c r="Q265" s="24"/>
      <c r="R265" s="24"/>
      <c r="S265" s="24"/>
      <c r="T265" s="24"/>
      <c r="U265" s="24"/>
      <c r="V265" s="24"/>
      <c r="W265" s="24"/>
      <c r="X265" s="24"/>
    </row>
    <row r="266" spans="9:24" ht="13.5" thickTop="1">
      <c r="I266" s="24"/>
      <c r="J266" s="24"/>
      <c r="K266" s="24"/>
      <c r="L266" s="24"/>
      <c r="M266" s="24"/>
      <c r="N266" s="24"/>
      <c r="O266" s="24"/>
      <c r="P266" s="24"/>
      <c r="Q266" s="24"/>
      <c r="R266" s="24"/>
      <c r="S266" s="24"/>
      <c r="T266" s="24"/>
      <c r="U266" s="24"/>
      <c r="V266" s="24"/>
      <c r="W266" s="24"/>
      <c r="X266" s="24"/>
    </row>
    <row r="267" spans="9:24" ht="12.75">
      <c r="I267" s="24"/>
      <c r="J267" s="24"/>
      <c r="K267" s="24"/>
      <c r="L267" s="24"/>
      <c r="M267" s="24"/>
      <c r="N267" s="24"/>
      <c r="O267" s="24"/>
      <c r="P267" s="24"/>
      <c r="Q267" s="24"/>
      <c r="R267" s="24"/>
      <c r="S267" s="24"/>
      <c r="T267" s="24"/>
      <c r="U267" s="24"/>
      <c r="V267" s="24"/>
      <c r="W267" s="24"/>
      <c r="X267" s="24"/>
    </row>
    <row r="268" spans="1:24" ht="12.75">
      <c r="A268" s="36" t="s">
        <v>108</v>
      </c>
      <c r="B268" s="8" t="s">
        <v>109</v>
      </c>
      <c r="I268" s="24"/>
      <c r="J268" s="24"/>
      <c r="K268" s="24"/>
      <c r="L268" s="24"/>
      <c r="M268" s="24"/>
      <c r="N268" s="24"/>
      <c r="O268" s="24"/>
      <c r="P268" s="24"/>
      <c r="Q268" s="24"/>
      <c r="R268" s="24"/>
      <c r="S268" s="24"/>
      <c r="T268" s="24"/>
      <c r="U268" s="24"/>
      <c r="V268" s="24"/>
      <c r="W268" s="24"/>
      <c r="X268" s="24"/>
    </row>
    <row r="269" spans="9:24" ht="12.75">
      <c r="I269" s="24"/>
      <c r="J269" s="24"/>
      <c r="K269" s="24"/>
      <c r="L269" s="24"/>
      <c r="M269" s="24"/>
      <c r="N269" s="24"/>
      <c r="O269" s="24"/>
      <c r="P269" s="24"/>
      <c r="Q269" s="24"/>
      <c r="R269" s="24"/>
      <c r="S269" s="24"/>
      <c r="T269" s="24"/>
      <c r="U269" s="24"/>
      <c r="V269" s="24"/>
      <c r="W269" s="24"/>
      <c r="X269" s="24"/>
    </row>
    <row r="270" spans="9:24" ht="12.75">
      <c r="I270" s="24"/>
      <c r="J270" s="24"/>
      <c r="K270" s="24"/>
      <c r="L270" s="24"/>
      <c r="M270" s="24"/>
      <c r="N270" s="24"/>
      <c r="O270" s="24"/>
      <c r="P270" s="24"/>
      <c r="Q270" s="24"/>
      <c r="R270" s="24"/>
      <c r="S270" s="24"/>
      <c r="T270" s="24"/>
      <c r="U270" s="24"/>
      <c r="V270" s="24"/>
      <c r="W270" s="24"/>
      <c r="X270" s="24"/>
    </row>
    <row r="271" spans="9:24" ht="12.75">
      <c r="I271" s="24"/>
      <c r="J271" s="24"/>
      <c r="K271" s="24"/>
      <c r="L271" s="24"/>
      <c r="M271" s="24"/>
      <c r="N271" s="24"/>
      <c r="O271" s="24"/>
      <c r="P271" s="24"/>
      <c r="Q271" s="24"/>
      <c r="R271" s="24"/>
      <c r="S271" s="24"/>
      <c r="T271" s="24"/>
      <c r="U271" s="24"/>
      <c r="V271" s="24"/>
      <c r="W271" s="24"/>
      <c r="X271" s="24"/>
    </row>
    <row r="272" spans="9:24" ht="12.75">
      <c r="I272" s="24"/>
      <c r="J272" s="24"/>
      <c r="K272" s="24"/>
      <c r="L272" s="24"/>
      <c r="M272" s="24"/>
      <c r="N272" s="24"/>
      <c r="O272" s="24"/>
      <c r="P272" s="24"/>
      <c r="Q272" s="24"/>
      <c r="R272" s="24"/>
      <c r="S272" s="24"/>
      <c r="T272" s="24"/>
      <c r="U272" s="24"/>
      <c r="V272" s="24"/>
      <c r="W272" s="24"/>
      <c r="X272" s="24"/>
    </row>
    <row r="273" spans="8:24" ht="12.75">
      <c r="H273" s="9" t="s">
        <v>102</v>
      </c>
      <c r="I273" s="24"/>
      <c r="J273" s="24"/>
      <c r="K273" s="24"/>
      <c r="L273" s="24"/>
      <c r="M273" s="24"/>
      <c r="N273" s="24"/>
      <c r="O273" s="24"/>
      <c r="P273" s="24"/>
      <c r="Q273" s="24"/>
      <c r="R273" s="24"/>
      <c r="S273" s="24"/>
      <c r="T273" s="24"/>
      <c r="U273" s="24"/>
      <c r="V273" s="24"/>
      <c r="W273" s="24"/>
      <c r="X273" s="24"/>
    </row>
    <row r="274" spans="8:24" ht="12.75">
      <c r="H274" s="10" t="s">
        <v>116</v>
      </c>
      <c r="I274" s="24"/>
      <c r="J274" s="24"/>
      <c r="K274" s="24"/>
      <c r="L274" s="24"/>
      <c r="M274" s="24"/>
      <c r="N274" s="24"/>
      <c r="O274" s="24"/>
      <c r="P274" s="24"/>
      <c r="Q274" s="24"/>
      <c r="R274" s="24"/>
      <c r="S274" s="24"/>
      <c r="T274" s="24"/>
      <c r="U274" s="24"/>
      <c r="V274" s="24"/>
      <c r="W274" s="24"/>
      <c r="X274" s="24"/>
    </row>
    <row r="275" spans="8:24" ht="12.75">
      <c r="H275" s="29" t="s">
        <v>127</v>
      </c>
      <c r="I275" s="24"/>
      <c r="J275" s="24"/>
      <c r="K275" s="24"/>
      <c r="L275" s="24"/>
      <c r="M275" s="24"/>
      <c r="N275" s="24"/>
      <c r="O275" s="24"/>
      <c r="P275" s="24"/>
      <c r="Q275" s="24"/>
      <c r="R275" s="24"/>
      <c r="S275" s="24"/>
      <c r="T275" s="24"/>
      <c r="U275" s="24"/>
      <c r="V275" s="24"/>
      <c r="W275" s="24"/>
      <c r="X275" s="24"/>
    </row>
    <row r="276" spans="9:24" ht="12.75">
      <c r="I276" s="24"/>
      <c r="J276" s="24"/>
      <c r="K276" s="24"/>
      <c r="L276" s="24"/>
      <c r="M276" s="24"/>
      <c r="N276" s="24"/>
      <c r="O276" s="24"/>
      <c r="P276" s="24"/>
      <c r="Q276" s="24"/>
      <c r="R276" s="24"/>
      <c r="S276" s="24"/>
      <c r="T276" s="24"/>
      <c r="U276" s="24"/>
      <c r="V276" s="24"/>
      <c r="W276" s="24"/>
      <c r="X276" s="24"/>
    </row>
    <row r="277" spans="2:24" ht="13.5" thickBot="1">
      <c r="B277" s="6" t="s">
        <v>110</v>
      </c>
      <c r="H277" s="15">
        <v>39354.831083305</v>
      </c>
      <c r="I277" s="24"/>
      <c r="J277" s="24"/>
      <c r="K277" s="24"/>
      <c r="L277" s="24"/>
      <c r="M277" s="24"/>
      <c r="N277" s="24"/>
      <c r="O277" s="24"/>
      <c r="P277" s="24"/>
      <c r="Q277" s="24"/>
      <c r="R277" s="24"/>
      <c r="S277" s="24"/>
      <c r="T277" s="24"/>
      <c r="U277" s="24"/>
      <c r="V277" s="24"/>
      <c r="W277" s="24"/>
      <c r="X277" s="24"/>
    </row>
    <row r="278" spans="9:24" ht="13.5" thickTop="1">
      <c r="I278" s="24"/>
      <c r="J278" s="24"/>
      <c r="K278" s="24"/>
      <c r="L278" s="24"/>
      <c r="M278" s="24"/>
      <c r="N278" s="24"/>
      <c r="O278" s="24"/>
      <c r="P278" s="24"/>
      <c r="Q278" s="24"/>
      <c r="R278" s="24"/>
      <c r="S278" s="24"/>
      <c r="T278" s="24"/>
      <c r="U278" s="24"/>
      <c r="V278" s="24"/>
      <c r="W278" s="24"/>
      <c r="X278" s="24"/>
    </row>
    <row r="279" spans="9:24" ht="12.75">
      <c r="I279" s="24"/>
      <c r="J279" s="24"/>
      <c r="K279" s="24"/>
      <c r="L279" s="24"/>
      <c r="M279" s="24"/>
      <c r="N279" s="24"/>
      <c r="O279" s="24"/>
      <c r="P279" s="24"/>
      <c r="Q279" s="24"/>
      <c r="R279" s="24"/>
      <c r="S279" s="24"/>
      <c r="T279" s="24"/>
      <c r="U279" s="24"/>
      <c r="V279" s="24"/>
      <c r="W279" s="24"/>
      <c r="X279" s="24"/>
    </row>
    <row r="280" spans="9:24" ht="12.75">
      <c r="I280" s="24"/>
      <c r="J280" s="24"/>
      <c r="K280" s="24"/>
      <c r="L280" s="24"/>
      <c r="M280" s="24"/>
      <c r="N280" s="24"/>
      <c r="O280" s="24"/>
      <c r="P280" s="24"/>
      <c r="Q280" s="24"/>
      <c r="R280" s="24"/>
      <c r="S280" s="24"/>
      <c r="T280" s="24"/>
      <c r="U280" s="24"/>
      <c r="V280" s="24"/>
      <c r="W280" s="24"/>
      <c r="X280" s="24"/>
    </row>
    <row r="281" spans="9:24" ht="12.75">
      <c r="I281" s="24"/>
      <c r="J281" s="24"/>
      <c r="K281" s="24"/>
      <c r="L281" s="24"/>
      <c r="M281" s="24"/>
      <c r="N281" s="24"/>
      <c r="O281" s="24"/>
      <c r="P281" s="24"/>
      <c r="Q281" s="24"/>
      <c r="R281" s="24"/>
      <c r="S281" s="24"/>
      <c r="T281" s="24"/>
      <c r="U281" s="24"/>
      <c r="V281" s="24"/>
      <c r="W281" s="24"/>
      <c r="X281" s="24"/>
    </row>
    <row r="282" spans="9:24" ht="12.75">
      <c r="I282" s="24"/>
      <c r="J282" s="24"/>
      <c r="K282" s="24"/>
      <c r="L282" s="24"/>
      <c r="M282" s="24"/>
      <c r="N282" s="24"/>
      <c r="O282" s="24"/>
      <c r="P282" s="24"/>
      <c r="Q282" s="24"/>
      <c r="R282" s="24"/>
      <c r="S282" s="24"/>
      <c r="T282" s="24"/>
      <c r="U282" s="24"/>
      <c r="V282" s="24"/>
      <c r="W282" s="24"/>
      <c r="X282" s="24"/>
    </row>
    <row r="283" spans="9:24" ht="12.75">
      <c r="I283" s="24"/>
      <c r="J283" s="24"/>
      <c r="K283" s="24"/>
      <c r="L283" s="24"/>
      <c r="M283" s="24"/>
      <c r="N283" s="24"/>
      <c r="O283" s="24"/>
      <c r="P283" s="24"/>
      <c r="Q283" s="24"/>
      <c r="R283" s="24"/>
      <c r="S283" s="24"/>
      <c r="T283" s="24"/>
      <c r="U283" s="24"/>
      <c r="V283" s="24"/>
      <c r="W283" s="24"/>
      <c r="X283" s="24"/>
    </row>
    <row r="284" spans="9:24" ht="12.75">
      <c r="I284" s="24"/>
      <c r="J284" s="24"/>
      <c r="K284" s="24"/>
      <c r="L284" s="24"/>
      <c r="M284" s="24"/>
      <c r="N284" s="24"/>
      <c r="O284" s="24"/>
      <c r="P284" s="24"/>
      <c r="Q284" s="24"/>
      <c r="R284" s="24"/>
      <c r="S284" s="24"/>
      <c r="T284" s="24"/>
      <c r="U284" s="24"/>
      <c r="V284" s="24"/>
      <c r="W284" s="24"/>
      <c r="X284" s="24"/>
    </row>
    <row r="285" spans="9:24" ht="12.75">
      <c r="I285" s="24"/>
      <c r="J285" s="24"/>
      <c r="K285" s="24"/>
      <c r="L285" s="24"/>
      <c r="M285" s="24"/>
      <c r="N285" s="24"/>
      <c r="O285" s="24"/>
      <c r="P285" s="24"/>
      <c r="Q285" s="24"/>
      <c r="R285" s="24"/>
      <c r="S285" s="24"/>
      <c r="T285" s="24"/>
      <c r="U285" s="24"/>
      <c r="V285" s="24"/>
      <c r="W285" s="24"/>
      <c r="X285" s="24"/>
    </row>
    <row r="286" spans="9:24" ht="12.75">
      <c r="I286" s="24"/>
      <c r="J286" s="24"/>
      <c r="K286" s="24"/>
      <c r="L286" s="24"/>
      <c r="M286" s="24"/>
      <c r="N286" s="24"/>
      <c r="O286" s="24"/>
      <c r="P286" s="24"/>
      <c r="Q286" s="24"/>
      <c r="R286" s="24"/>
      <c r="S286" s="24"/>
      <c r="T286" s="24"/>
      <c r="U286" s="24"/>
      <c r="V286" s="24"/>
      <c r="W286" s="24"/>
      <c r="X286" s="24"/>
    </row>
    <row r="287" spans="9:24" ht="12.75">
      <c r="I287" s="24"/>
      <c r="J287" s="24"/>
      <c r="K287" s="24"/>
      <c r="L287" s="24"/>
      <c r="M287" s="24"/>
      <c r="N287" s="24"/>
      <c r="O287" s="24"/>
      <c r="P287" s="24"/>
      <c r="Q287" s="24"/>
      <c r="R287" s="24"/>
      <c r="S287" s="24"/>
      <c r="T287" s="24"/>
      <c r="U287" s="24"/>
      <c r="V287" s="24"/>
      <c r="W287" s="24"/>
      <c r="X287" s="24"/>
    </row>
    <row r="288" spans="9:24" ht="12.75">
      <c r="I288" s="24"/>
      <c r="J288" s="24"/>
      <c r="K288" s="24"/>
      <c r="L288" s="24"/>
      <c r="M288" s="24"/>
      <c r="N288" s="24"/>
      <c r="O288" s="24"/>
      <c r="P288" s="24"/>
      <c r="Q288" s="24"/>
      <c r="R288" s="24"/>
      <c r="S288" s="24"/>
      <c r="T288" s="24"/>
      <c r="U288" s="24"/>
      <c r="V288" s="24"/>
      <c r="W288" s="24"/>
      <c r="X288" s="24"/>
    </row>
    <row r="289" spans="9:24" ht="12.75">
      <c r="I289" s="24"/>
      <c r="J289" s="24"/>
      <c r="K289" s="24"/>
      <c r="L289" s="24"/>
      <c r="M289" s="24"/>
      <c r="N289" s="24"/>
      <c r="O289" s="24"/>
      <c r="P289" s="24"/>
      <c r="Q289" s="24"/>
      <c r="R289" s="24"/>
      <c r="S289" s="24"/>
      <c r="T289" s="24"/>
      <c r="U289" s="24"/>
      <c r="V289" s="24"/>
      <c r="W289" s="24"/>
      <c r="X289" s="24"/>
    </row>
    <row r="290" spans="9:24" ht="12.75">
      <c r="I290" s="24"/>
      <c r="J290" s="24"/>
      <c r="K290" s="24"/>
      <c r="L290" s="24"/>
      <c r="M290" s="24"/>
      <c r="N290" s="24"/>
      <c r="O290" s="24"/>
      <c r="P290" s="24"/>
      <c r="Q290" s="24"/>
      <c r="R290" s="24"/>
      <c r="S290" s="24"/>
      <c r="T290" s="24"/>
      <c r="U290" s="24"/>
      <c r="V290" s="24"/>
      <c r="W290" s="24"/>
      <c r="X290" s="24"/>
    </row>
    <row r="291" spans="9:24" ht="12.75">
      <c r="I291" s="24"/>
      <c r="J291" s="24"/>
      <c r="K291" s="24"/>
      <c r="L291" s="24"/>
      <c r="M291" s="24"/>
      <c r="N291" s="24"/>
      <c r="O291" s="24"/>
      <c r="P291" s="24"/>
      <c r="Q291" s="24"/>
      <c r="R291" s="24"/>
      <c r="S291" s="24"/>
      <c r="T291" s="24"/>
      <c r="U291" s="24"/>
      <c r="V291" s="24"/>
      <c r="W291" s="24"/>
      <c r="X291" s="24"/>
    </row>
    <row r="292" spans="9:24" ht="12.75">
      <c r="I292" s="24"/>
      <c r="J292" s="24"/>
      <c r="K292" s="24"/>
      <c r="L292" s="24"/>
      <c r="M292" s="24"/>
      <c r="N292" s="24"/>
      <c r="O292" s="24"/>
      <c r="P292" s="24"/>
      <c r="Q292" s="24"/>
      <c r="R292" s="24"/>
      <c r="S292" s="24"/>
      <c r="T292" s="24"/>
      <c r="U292" s="24"/>
      <c r="V292" s="24"/>
      <c r="W292" s="24"/>
      <c r="X292" s="24"/>
    </row>
    <row r="293" spans="9:24" ht="12.75">
      <c r="I293" s="24"/>
      <c r="J293" s="24"/>
      <c r="K293" s="24"/>
      <c r="L293" s="24"/>
      <c r="M293" s="24"/>
      <c r="N293" s="24"/>
      <c r="O293" s="24"/>
      <c r="P293" s="24"/>
      <c r="Q293" s="24"/>
      <c r="R293" s="24"/>
      <c r="S293" s="24"/>
      <c r="T293" s="24"/>
      <c r="U293" s="24"/>
      <c r="V293" s="24"/>
      <c r="W293" s="24"/>
      <c r="X293" s="24"/>
    </row>
    <row r="294" spans="9:24" ht="12.75">
      <c r="I294" s="24"/>
      <c r="J294" s="24"/>
      <c r="K294" s="24"/>
      <c r="L294" s="24"/>
      <c r="M294" s="24"/>
      <c r="N294" s="24"/>
      <c r="O294" s="24"/>
      <c r="P294" s="24"/>
      <c r="Q294" s="24"/>
      <c r="R294" s="24"/>
      <c r="S294" s="24"/>
      <c r="T294" s="24"/>
      <c r="U294" s="24"/>
      <c r="V294" s="24"/>
      <c r="W294" s="24"/>
      <c r="X294" s="24"/>
    </row>
    <row r="295" spans="9:24" ht="12.75">
      <c r="I295" s="24"/>
      <c r="J295" s="24"/>
      <c r="K295" s="24"/>
      <c r="L295" s="24"/>
      <c r="M295" s="24"/>
      <c r="N295" s="24"/>
      <c r="O295" s="24"/>
      <c r="P295" s="24"/>
      <c r="Q295" s="24"/>
      <c r="R295" s="24"/>
      <c r="S295" s="24"/>
      <c r="T295" s="24"/>
      <c r="U295" s="24"/>
      <c r="V295" s="24"/>
      <c r="W295" s="24"/>
      <c r="X295" s="24"/>
    </row>
    <row r="296" spans="9:24" ht="12.75">
      <c r="I296" s="24"/>
      <c r="J296" s="24"/>
      <c r="K296" s="24"/>
      <c r="L296" s="24"/>
      <c r="M296" s="24"/>
      <c r="N296" s="24"/>
      <c r="O296" s="24"/>
      <c r="P296" s="24"/>
      <c r="Q296" s="24"/>
      <c r="R296" s="24"/>
      <c r="S296" s="24"/>
      <c r="T296" s="24"/>
      <c r="U296" s="24"/>
      <c r="V296" s="24"/>
      <c r="W296" s="24"/>
      <c r="X296" s="24"/>
    </row>
    <row r="297" spans="1:24" ht="12.75">
      <c r="A297" s="36" t="s">
        <v>111</v>
      </c>
      <c r="B297" s="8" t="s">
        <v>112</v>
      </c>
      <c r="H297" s="9"/>
      <c r="I297" s="24"/>
      <c r="J297" s="24"/>
      <c r="K297" s="24"/>
      <c r="L297" s="24"/>
      <c r="M297" s="24"/>
      <c r="N297" s="24"/>
      <c r="O297" s="24"/>
      <c r="P297" s="24"/>
      <c r="Q297" s="24"/>
      <c r="R297" s="24"/>
      <c r="S297" s="24"/>
      <c r="T297" s="24"/>
      <c r="U297" s="24"/>
      <c r="V297" s="24"/>
      <c r="W297" s="24"/>
      <c r="X297" s="24"/>
    </row>
    <row r="298" spans="9:24" ht="12.75">
      <c r="I298" s="24"/>
      <c r="J298" s="24"/>
      <c r="K298" s="24"/>
      <c r="L298" s="24"/>
      <c r="M298" s="24"/>
      <c r="N298" s="24"/>
      <c r="O298" s="24"/>
      <c r="P298" s="24"/>
      <c r="Q298" s="24"/>
      <c r="R298" s="24"/>
      <c r="S298" s="24"/>
      <c r="T298" s="24"/>
      <c r="U298" s="24"/>
      <c r="V298" s="24"/>
      <c r="W298" s="24"/>
      <c r="X298" s="24"/>
    </row>
    <row r="299" spans="9:24" ht="12.75">
      <c r="I299" s="24"/>
      <c r="J299" s="24"/>
      <c r="K299" s="24"/>
      <c r="L299" s="24"/>
      <c r="M299" s="24"/>
      <c r="N299" s="24"/>
      <c r="O299" s="24"/>
      <c r="P299" s="24"/>
      <c r="Q299" s="24"/>
      <c r="R299" s="24"/>
      <c r="S299" s="24"/>
      <c r="T299" s="24"/>
      <c r="U299" s="24"/>
      <c r="V299" s="24"/>
      <c r="W299" s="24"/>
      <c r="X299" s="24"/>
    </row>
    <row r="300" spans="9:24" ht="12.75">
      <c r="I300" s="24"/>
      <c r="J300" s="24"/>
      <c r="K300" s="24"/>
      <c r="L300" s="24"/>
      <c r="M300" s="24"/>
      <c r="N300" s="24"/>
      <c r="O300" s="24"/>
      <c r="P300" s="24"/>
      <c r="Q300" s="24"/>
      <c r="R300" s="24"/>
      <c r="S300" s="24"/>
      <c r="T300" s="24"/>
      <c r="U300" s="24"/>
      <c r="V300" s="24"/>
      <c r="W300" s="24"/>
      <c r="X300" s="24"/>
    </row>
    <row r="301" spans="9:24" ht="12.75">
      <c r="I301" s="24"/>
      <c r="J301" s="24"/>
      <c r="K301" s="24"/>
      <c r="L301" s="24"/>
      <c r="M301" s="24"/>
      <c r="N301" s="24"/>
      <c r="O301" s="24"/>
      <c r="P301" s="24"/>
      <c r="Q301" s="24"/>
      <c r="R301" s="24"/>
      <c r="S301" s="24"/>
      <c r="T301" s="24"/>
      <c r="U301" s="24"/>
      <c r="V301" s="24"/>
      <c r="W301" s="24"/>
      <c r="X301" s="24"/>
    </row>
    <row r="302" spans="9:24" ht="12.75">
      <c r="I302" s="24"/>
      <c r="J302" s="24"/>
      <c r="K302" s="24"/>
      <c r="L302" s="24"/>
      <c r="M302" s="24"/>
      <c r="N302" s="24"/>
      <c r="O302" s="24"/>
      <c r="P302" s="24"/>
      <c r="Q302" s="24"/>
      <c r="R302" s="24"/>
      <c r="S302" s="24"/>
      <c r="T302" s="24"/>
      <c r="U302" s="24"/>
      <c r="V302" s="24"/>
      <c r="W302" s="24"/>
      <c r="X302" s="24"/>
    </row>
    <row r="303" spans="1:24" ht="12.75">
      <c r="A303" s="35">
        <v>24</v>
      </c>
      <c r="B303" s="8" t="s">
        <v>179</v>
      </c>
      <c r="I303" s="24"/>
      <c r="J303" s="24"/>
      <c r="K303" s="24"/>
      <c r="L303" s="24"/>
      <c r="M303" s="24"/>
      <c r="N303" s="24"/>
      <c r="O303" s="24"/>
      <c r="P303" s="24"/>
      <c r="Q303" s="24"/>
      <c r="R303" s="24"/>
      <c r="S303" s="24"/>
      <c r="T303" s="24"/>
      <c r="U303" s="24"/>
      <c r="V303" s="24"/>
      <c r="W303" s="24"/>
      <c r="X303" s="24"/>
    </row>
    <row r="304" spans="9:24" ht="12.75">
      <c r="I304" s="24"/>
      <c r="J304" s="24"/>
      <c r="K304" s="24"/>
      <c r="L304" s="24"/>
      <c r="M304" s="24"/>
      <c r="N304" s="24"/>
      <c r="O304" s="24"/>
      <c r="P304" s="24"/>
      <c r="Q304" s="24"/>
      <c r="R304" s="24"/>
      <c r="S304" s="24"/>
      <c r="T304" s="24"/>
      <c r="U304" s="24"/>
      <c r="V304" s="24"/>
      <c r="W304" s="24"/>
      <c r="X304" s="24"/>
    </row>
    <row r="305" spans="2:24" ht="12.75">
      <c r="B305" s="6" t="s">
        <v>181</v>
      </c>
      <c r="I305" s="24"/>
      <c r="J305" s="24"/>
      <c r="K305" s="24"/>
      <c r="L305" s="24"/>
      <c r="M305" s="24"/>
      <c r="N305" s="24"/>
      <c r="O305" s="24"/>
      <c r="P305" s="24"/>
      <c r="Q305" s="24"/>
      <c r="R305" s="24"/>
      <c r="S305" s="24"/>
      <c r="T305" s="24"/>
      <c r="U305" s="24"/>
      <c r="V305" s="24"/>
      <c r="W305" s="24"/>
      <c r="X305" s="24"/>
    </row>
    <row r="306" spans="9:24" ht="12.75">
      <c r="I306" s="24"/>
      <c r="J306" s="24"/>
      <c r="K306" s="24"/>
      <c r="L306" s="24"/>
      <c r="M306" s="24"/>
      <c r="N306" s="24"/>
      <c r="O306" s="24"/>
      <c r="P306" s="24"/>
      <c r="Q306" s="24"/>
      <c r="R306" s="24"/>
      <c r="S306" s="24"/>
      <c r="T306" s="24"/>
      <c r="U306" s="24"/>
      <c r="V306" s="24"/>
      <c r="W306" s="24"/>
      <c r="X306" s="24"/>
    </row>
    <row r="307" spans="9:24" ht="12.75">
      <c r="I307" s="24"/>
      <c r="J307" s="24"/>
      <c r="K307" s="24"/>
      <c r="L307" s="24"/>
      <c r="M307" s="24"/>
      <c r="N307" s="24"/>
      <c r="O307" s="24"/>
      <c r="P307" s="24"/>
      <c r="Q307" s="24"/>
      <c r="R307" s="24"/>
      <c r="S307" s="24"/>
      <c r="T307" s="24"/>
      <c r="U307" s="24"/>
      <c r="V307" s="24"/>
      <c r="W307" s="24"/>
      <c r="X307" s="24"/>
    </row>
    <row r="308" spans="1:24" ht="12.75">
      <c r="A308" s="36" t="s">
        <v>180</v>
      </c>
      <c r="B308" s="8" t="s">
        <v>157</v>
      </c>
      <c r="I308" s="24"/>
      <c r="J308" s="24"/>
      <c r="K308" s="24"/>
      <c r="L308" s="24"/>
      <c r="M308" s="24"/>
      <c r="N308" s="24"/>
      <c r="O308" s="24"/>
      <c r="P308" s="24"/>
      <c r="Q308" s="24"/>
      <c r="R308" s="24"/>
      <c r="S308" s="24"/>
      <c r="T308" s="24"/>
      <c r="U308" s="24"/>
      <c r="V308" s="24"/>
      <c r="W308" s="24"/>
      <c r="X308" s="24"/>
    </row>
    <row r="309" spans="1:24" ht="12.75">
      <c r="A309" s="36"/>
      <c r="B309" s="8"/>
      <c r="I309" s="24"/>
      <c r="J309" s="24"/>
      <c r="K309" s="24"/>
      <c r="L309" s="24"/>
      <c r="M309" s="24"/>
      <c r="N309" s="24"/>
      <c r="O309" s="24"/>
      <c r="P309" s="24"/>
      <c r="Q309" s="24"/>
      <c r="R309" s="24"/>
      <c r="S309" s="24"/>
      <c r="T309" s="24"/>
      <c r="U309" s="24"/>
      <c r="V309" s="24"/>
      <c r="W309" s="24"/>
      <c r="X309" s="24"/>
    </row>
    <row r="310" spans="1:24" ht="12.75">
      <c r="A310" s="36"/>
      <c r="B310" s="6" t="s">
        <v>113</v>
      </c>
      <c r="I310" s="24"/>
      <c r="J310" s="24"/>
      <c r="K310" s="24"/>
      <c r="L310" s="24"/>
      <c r="M310" s="24"/>
      <c r="N310" s="24"/>
      <c r="O310" s="24"/>
      <c r="P310" s="24"/>
      <c r="Q310" s="24"/>
      <c r="R310" s="24"/>
      <c r="S310" s="24"/>
      <c r="T310" s="24"/>
      <c r="U310" s="24"/>
      <c r="V310" s="24"/>
      <c r="W310" s="24"/>
      <c r="X310" s="24"/>
    </row>
    <row r="311" spans="1:24" ht="12.75">
      <c r="A311" s="36"/>
      <c r="I311" s="24"/>
      <c r="J311" s="24"/>
      <c r="K311" s="24"/>
      <c r="L311" s="24"/>
      <c r="M311" s="24"/>
      <c r="N311" s="24"/>
      <c r="O311" s="24"/>
      <c r="P311" s="24"/>
      <c r="Q311" s="24"/>
      <c r="R311" s="24"/>
      <c r="S311" s="24"/>
      <c r="T311" s="24"/>
      <c r="U311" s="24"/>
      <c r="V311" s="24"/>
      <c r="W311" s="24"/>
      <c r="X311" s="24"/>
    </row>
    <row r="312" spans="1:24" ht="12.75">
      <c r="A312" s="36"/>
      <c r="B312" s="8"/>
      <c r="F312" s="28" t="s">
        <v>114</v>
      </c>
      <c r="G312" s="58"/>
      <c r="H312" s="9" t="s">
        <v>41</v>
      </c>
      <c r="I312" s="24"/>
      <c r="J312" s="24"/>
      <c r="K312" s="24"/>
      <c r="L312" s="24"/>
      <c r="M312" s="24"/>
      <c r="N312" s="24"/>
      <c r="O312" s="24"/>
      <c r="P312" s="24"/>
      <c r="Q312" s="24"/>
      <c r="R312" s="24"/>
      <c r="S312" s="24"/>
      <c r="T312" s="24"/>
      <c r="U312" s="24"/>
      <c r="V312" s="24"/>
      <c r="W312" s="24"/>
      <c r="X312" s="24"/>
    </row>
    <row r="313" spans="1:24" ht="12.75">
      <c r="A313" s="36"/>
      <c r="B313" s="8"/>
      <c r="F313" s="10" t="s">
        <v>8</v>
      </c>
      <c r="G313" s="58"/>
      <c r="H313" s="10" t="s">
        <v>8</v>
      </c>
      <c r="I313" s="24"/>
      <c r="J313" s="24"/>
      <c r="K313" s="24"/>
      <c r="L313" s="24"/>
      <c r="M313" s="24"/>
      <c r="N313" s="24"/>
      <c r="O313" s="24"/>
      <c r="P313" s="24"/>
      <c r="Q313" s="24"/>
      <c r="R313" s="24"/>
      <c r="S313" s="24"/>
      <c r="T313" s="24"/>
      <c r="U313" s="24"/>
      <c r="V313" s="24"/>
      <c r="W313" s="24"/>
      <c r="X313" s="24"/>
    </row>
    <row r="314" spans="1:24" ht="12.75">
      <c r="A314" s="36"/>
      <c r="B314" s="8"/>
      <c r="F314" s="10" t="s">
        <v>10</v>
      </c>
      <c r="G314" s="58"/>
      <c r="H314" s="10" t="s">
        <v>11</v>
      </c>
      <c r="I314" s="24"/>
      <c r="J314" s="24"/>
      <c r="K314" s="24"/>
      <c r="L314" s="24"/>
      <c r="M314" s="24"/>
      <c r="N314" s="24"/>
      <c r="O314" s="24"/>
      <c r="P314" s="24"/>
      <c r="Q314" s="24"/>
      <c r="R314" s="24"/>
      <c r="S314" s="24"/>
      <c r="T314" s="24"/>
      <c r="U314" s="24"/>
      <c r="V314" s="24"/>
      <c r="W314" s="24"/>
      <c r="X314" s="24"/>
    </row>
    <row r="315" spans="6:24" ht="12.75">
      <c r="F315" s="10" t="s">
        <v>116</v>
      </c>
      <c r="H315" s="10" t="s">
        <v>116</v>
      </c>
      <c r="I315" s="24"/>
      <c r="J315" s="24"/>
      <c r="K315" s="24"/>
      <c r="L315" s="24"/>
      <c r="M315" s="24"/>
      <c r="N315" s="24"/>
      <c r="O315" s="24"/>
      <c r="P315" s="24"/>
      <c r="Q315" s="24"/>
      <c r="R315" s="24"/>
      <c r="S315" s="24"/>
      <c r="T315" s="24"/>
      <c r="U315" s="24"/>
      <c r="V315" s="24"/>
      <c r="W315" s="24"/>
      <c r="X315" s="24"/>
    </row>
    <row r="316" spans="6:24" ht="12.75">
      <c r="F316" s="10"/>
      <c r="H316" s="10"/>
      <c r="I316" s="24"/>
      <c r="J316" s="24"/>
      <c r="K316" s="24"/>
      <c r="L316" s="24"/>
      <c r="M316" s="24"/>
      <c r="N316" s="24"/>
      <c r="O316" s="24"/>
      <c r="P316" s="24"/>
      <c r="Q316" s="24"/>
      <c r="R316" s="24"/>
      <c r="S316" s="24"/>
      <c r="T316" s="24"/>
      <c r="U316" s="24"/>
      <c r="V316" s="24"/>
      <c r="W316" s="24"/>
      <c r="X316" s="24"/>
    </row>
    <row r="317" spans="2:24" ht="12.75">
      <c r="B317" s="56" t="s">
        <v>173</v>
      </c>
      <c r="F317" s="10"/>
      <c r="H317" s="10"/>
      <c r="I317" s="24"/>
      <c r="J317" s="24"/>
      <c r="K317" s="24"/>
      <c r="L317" s="24"/>
      <c r="M317" s="24"/>
      <c r="N317" s="24"/>
      <c r="O317" s="24"/>
      <c r="P317" s="24"/>
      <c r="Q317" s="24"/>
      <c r="R317" s="24"/>
      <c r="S317" s="24"/>
      <c r="T317" s="24"/>
      <c r="U317" s="24"/>
      <c r="V317" s="24"/>
      <c r="W317" s="24"/>
      <c r="X317" s="24"/>
    </row>
    <row r="318" spans="6:24" ht="12.75">
      <c r="F318" s="10"/>
      <c r="H318" s="10"/>
      <c r="I318" s="24"/>
      <c r="J318" s="24"/>
      <c r="K318" s="24"/>
      <c r="L318" s="24"/>
      <c r="M318" s="24"/>
      <c r="N318" s="24"/>
      <c r="O318" s="24"/>
      <c r="P318" s="24"/>
      <c r="Q318" s="24"/>
      <c r="R318" s="24"/>
      <c r="S318" s="24"/>
      <c r="T318" s="24"/>
      <c r="U318" s="24"/>
      <c r="V318" s="24"/>
      <c r="W318" s="24"/>
      <c r="X318" s="24"/>
    </row>
    <row r="319" spans="2:24" ht="13.5" thickBot="1">
      <c r="B319" s="6" t="s">
        <v>115</v>
      </c>
      <c r="F319" s="59">
        <v>1212</v>
      </c>
      <c r="G319" s="55"/>
      <c r="H319" s="59">
        <v>1212</v>
      </c>
      <c r="I319" s="24"/>
      <c r="J319" s="24"/>
      <c r="K319" s="24"/>
      <c r="L319" s="24"/>
      <c r="M319" s="24"/>
      <c r="N319" s="24"/>
      <c r="O319" s="24"/>
      <c r="P319" s="24"/>
      <c r="Q319" s="24"/>
      <c r="R319" s="24"/>
      <c r="S319" s="24"/>
      <c r="T319" s="24"/>
      <c r="U319" s="24"/>
      <c r="V319" s="24"/>
      <c r="W319" s="24"/>
      <c r="X319" s="24"/>
    </row>
    <row r="320" spans="6:8" ht="13.5" thickTop="1">
      <c r="F320" s="60"/>
      <c r="G320" s="55"/>
      <c r="H320" s="60"/>
    </row>
    <row r="321" spans="2:8" ht="12.75">
      <c r="B321" s="6" t="s">
        <v>155</v>
      </c>
      <c r="F321" s="61"/>
      <c r="G321" s="55"/>
      <c r="H321" s="61"/>
    </row>
    <row r="322" spans="2:8" ht="13.5" thickBot="1">
      <c r="B322" s="6" t="s">
        <v>156</v>
      </c>
      <c r="F322" s="59">
        <f>31577*2*2/12</f>
        <v>10525.666666666666</v>
      </c>
      <c r="G322" s="55"/>
      <c r="H322" s="59">
        <f>31577*2*2/12</f>
        <v>10525.666666666666</v>
      </c>
    </row>
    <row r="323" spans="6:8" ht="13.5" thickTop="1">
      <c r="F323" s="60"/>
      <c r="G323" s="55"/>
      <c r="H323" s="60"/>
    </row>
    <row r="324" spans="2:8" ht="13.5" thickBot="1">
      <c r="B324" s="6" t="s">
        <v>160</v>
      </c>
      <c r="F324" s="80">
        <f>F319/F322*100</f>
        <v>11.514710073787885</v>
      </c>
      <c r="G324" s="55"/>
      <c r="H324" s="80">
        <f>H319/H322*100</f>
        <v>11.514710073787885</v>
      </c>
    </row>
    <row r="325" spans="6:8" ht="13.5" thickTop="1">
      <c r="F325" s="60"/>
      <c r="G325" s="55"/>
      <c r="H325" s="60"/>
    </row>
    <row r="326" spans="9:24" ht="12.75">
      <c r="I326" s="24"/>
      <c r="J326" s="24"/>
      <c r="K326" s="24"/>
      <c r="L326" s="24"/>
      <c r="M326" s="24"/>
      <c r="N326" s="24"/>
      <c r="O326" s="24"/>
      <c r="P326" s="24"/>
      <c r="Q326" s="24"/>
      <c r="R326" s="24"/>
      <c r="S326" s="24"/>
      <c r="T326" s="24"/>
      <c r="U326" s="24"/>
      <c r="V326" s="24"/>
      <c r="W326" s="24"/>
      <c r="X326" s="24"/>
    </row>
    <row r="327" spans="9:24" ht="12.75">
      <c r="I327" s="24"/>
      <c r="J327" s="24"/>
      <c r="K327" s="24"/>
      <c r="L327" s="24"/>
      <c r="M327" s="24"/>
      <c r="N327" s="24"/>
      <c r="O327" s="24"/>
      <c r="P327" s="24"/>
      <c r="Q327" s="24"/>
      <c r="R327" s="24"/>
      <c r="S327" s="24"/>
      <c r="T327" s="24"/>
      <c r="U327" s="24"/>
      <c r="V327" s="24"/>
      <c r="W327" s="24"/>
      <c r="X327" s="24"/>
    </row>
    <row r="328" spans="9:24" ht="12.75">
      <c r="I328" s="24"/>
      <c r="J328" s="24"/>
      <c r="K328" s="24"/>
      <c r="L328" s="24"/>
      <c r="M328" s="24"/>
      <c r="N328" s="24"/>
      <c r="O328" s="24"/>
      <c r="P328" s="24"/>
      <c r="Q328" s="24"/>
      <c r="R328" s="24"/>
      <c r="S328" s="24"/>
      <c r="T328" s="24"/>
      <c r="U328" s="24"/>
      <c r="V328" s="24"/>
      <c r="W328" s="24"/>
      <c r="X328" s="24"/>
    </row>
    <row r="329" spans="9:24" ht="12.75">
      <c r="I329" s="24"/>
      <c r="J329" s="24"/>
      <c r="K329" s="24"/>
      <c r="L329" s="24"/>
      <c r="M329" s="24"/>
      <c r="N329" s="24"/>
      <c r="O329" s="24"/>
      <c r="P329" s="24"/>
      <c r="Q329" s="24"/>
      <c r="R329" s="24"/>
      <c r="S329" s="24"/>
      <c r="T329" s="24"/>
      <c r="U329" s="24"/>
      <c r="V329" s="24"/>
      <c r="W329" s="24"/>
      <c r="X329" s="24"/>
    </row>
    <row r="330" spans="6:8" ht="12.75">
      <c r="F330" s="10"/>
      <c r="H330" s="10"/>
    </row>
    <row r="331" spans="6:8" ht="12.75">
      <c r="F331" s="10"/>
      <c r="H331" s="10"/>
    </row>
    <row r="332" spans="6:8" ht="12.75">
      <c r="F332" s="10"/>
      <c r="H332" s="10"/>
    </row>
    <row r="333" spans="6:8" ht="12.75">
      <c r="F333" s="10"/>
      <c r="H333" s="10"/>
    </row>
    <row r="334" spans="6:8" ht="12.75">
      <c r="F334" s="10"/>
      <c r="H334" s="10"/>
    </row>
    <row r="335" spans="6:8" ht="12.75">
      <c r="F335" s="61"/>
      <c r="G335" s="55"/>
      <c r="H335" s="61"/>
    </row>
    <row r="336" spans="6:8" ht="12.75">
      <c r="F336" s="61"/>
      <c r="G336" s="55"/>
      <c r="H336" s="61"/>
    </row>
    <row r="337" spans="6:8" ht="12.75">
      <c r="F337" s="10"/>
      <c r="H337" s="10"/>
    </row>
    <row r="338" spans="6:8" ht="12.75">
      <c r="F338" s="10"/>
      <c r="H338" s="10"/>
    </row>
    <row r="339" spans="6:8" ht="12.75">
      <c r="F339" s="10"/>
      <c r="H339" s="10"/>
    </row>
    <row r="340" spans="6:8" ht="12.75">
      <c r="F340" s="10"/>
      <c r="H340" s="10"/>
    </row>
    <row r="341" spans="6:8" ht="12.75">
      <c r="F341" s="10"/>
      <c r="H341" s="10"/>
    </row>
  </sheetData>
  <mergeCells count="4">
    <mergeCell ref="B30:H30"/>
    <mergeCell ref="B172:H172"/>
    <mergeCell ref="B34:H36"/>
    <mergeCell ref="B41:H42"/>
  </mergeCells>
  <printOptions/>
  <pageMargins left="0.75" right="0.75" top="0.5" bottom="0.75" header="0.5" footer="0.5"/>
  <pageSetup horizontalDpi="300" verticalDpi="300" orientation="portrait" paperSize="9" r:id="rId2"/>
  <headerFooter alignWithMargins="0">
    <oddFooter>&amp;C&amp;P</oddFooter>
  </headerFooter>
  <rowBreaks count="5" manualBreakCount="5">
    <brk id="54" max="255" man="1"/>
    <brk id="107" max="255" man="1"/>
    <brk id="161" max="255" man="1"/>
    <brk id="243" max="255" man="1"/>
    <brk id="29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Donna</cp:lastModifiedBy>
  <cp:lastPrinted>2004-08-12T08:52:46Z</cp:lastPrinted>
  <dcterms:created xsi:type="dcterms:W3CDTF">2001-03-17T05:13:36Z</dcterms:created>
  <dcterms:modified xsi:type="dcterms:W3CDTF">2004-08-12T09:53:23Z</dcterms:modified>
  <cp:category/>
  <cp:version/>
  <cp:contentType/>
  <cp:contentStatus/>
</cp:coreProperties>
</file>